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tabRatio="845" activeTab="0"/>
  </bookViews>
  <sheets>
    <sheet name="Rekap. SILAV" sheetId="1" r:id="rId1"/>
    <sheet name="RN - Žižkova ulice" sheetId="2" r:id="rId2"/>
    <sheet name="RN - Vyšehrad, II.část" sheetId="3" r:id="rId3"/>
    <sheet name="RN - Vyšehrad - L větev I." sheetId="4" r:id="rId4"/>
    <sheet name="RN - Vyšehrad - L větev II." sheetId="5" r:id="rId5"/>
    <sheet name="RN - Vyšehrad - P větev III." sheetId="6" r:id="rId6"/>
    <sheet name="RN -Jiráskova ulice" sheetId="7" r:id="rId7"/>
    <sheet name="RN - Jir. a Sm. spojovací ulice" sheetId="8" r:id="rId8"/>
    <sheet name="RN - Smetanova ulice" sheetId="9" r:id="rId9"/>
  </sheets>
  <definedNames>
    <definedName name="_xlnm.Print_Area" localSheetId="0">'Rekap. SILAV'!$A$1:$H$23</definedName>
  </definedNames>
  <calcPr fullCalcOnLoad="1"/>
</workbook>
</file>

<file path=xl/sharedStrings.xml><?xml version="1.0" encoding="utf-8"?>
<sst xmlns="http://schemas.openxmlformats.org/spreadsheetml/2006/main" count="827" uniqueCount="139">
  <si>
    <t>Datum:</t>
  </si>
  <si>
    <t>Projektant:</t>
  </si>
  <si>
    <t>Zpracoval:</t>
  </si>
  <si>
    <t xml:space="preserve">Rekapitulace  </t>
  </si>
  <si>
    <t xml:space="preserve">Stavební objekt </t>
  </si>
  <si>
    <t>Kč</t>
  </si>
  <si>
    <t>Kč s DPH</t>
  </si>
  <si>
    <t>Celkem stavební náklady</t>
  </si>
  <si>
    <t>p.č.</t>
  </si>
  <si>
    <t>DPH 21%</t>
  </si>
  <si>
    <t>7</t>
  </si>
  <si>
    <t>6</t>
  </si>
  <si>
    <t>5</t>
  </si>
  <si>
    <t>4</t>
  </si>
  <si>
    <t>3</t>
  </si>
  <si>
    <t>2</t>
  </si>
  <si>
    <t>8</t>
  </si>
  <si>
    <t>HSV</t>
  </si>
  <si>
    <t>1</t>
  </si>
  <si>
    <t>Celkem</t>
  </si>
  <si>
    <t>Cena celkem</t>
  </si>
  <si>
    <t>Cena jednotková</t>
  </si>
  <si>
    <t>Množství celkem</t>
  </si>
  <si>
    <t>MJ</t>
  </si>
  <si>
    <t>Popis</t>
  </si>
  <si>
    <t>P.Č.</t>
  </si>
  <si>
    <t>m2</t>
  </si>
  <si>
    <t xml:space="preserve">ROZPOČET  </t>
  </si>
  <si>
    <t>KCN</t>
  </si>
  <si>
    <t>Kód položky</t>
  </si>
  <si>
    <t>221</t>
  </si>
  <si>
    <t>R</t>
  </si>
  <si>
    <t>kpl</t>
  </si>
  <si>
    <t>t</t>
  </si>
  <si>
    <t>z toho DPH 21%</t>
  </si>
  <si>
    <t>Celkem včetně DPH</t>
  </si>
  <si>
    <t xml:space="preserve">Přesun hmot pro pozemní komunikace s krytem z kamene, monolitickým betonovým nebo živičným   </t>
  </si>
  <si>
    <t>998225111</t>
  </si>
  <si>
    <t xml:space="preserve">Přesun hmot   </t>
  </si>
  <si>
    <t>998</t>
  </si>
  <si>
    <t xml:space="preserve">Poplatek za uložení odpadu - suti na skládce (skládkovné)   </t>
  </si>
  <si>
    <t>997221815</t>
  </si>
  <si>
    <t>m3</t>
  </si>
  <si>
    <t xml:space="preserve">Uložení suti na skládky   </t>
  </si>
  <si>
    <t>171201201.6</t>
  </si>
  <si>
    <t>001</t>
  </si>
  <si>
    <t xml:space="preserve">Nakládání suti na dopravní prostředky pro vodorovnou dopravu   </t>
  </si>
  <si>
    <t>997221611</t>
  </si>
  <si>
    <t xml:space="preserve">Příplatek ZKD 1 km u vodorovné dopravy suti ze sypkých materiálů   </t>
  </si>
  <si>
    <t>997221559</t>
  </si>
  <si>
    <t xml:space="preserve">Vodorovná doprava suti ze sypkých materiálů do 1 km   </t>
  </si>
  <si>
    <t>997221551</t>
  </si>
  <si>
    <t xml:space="preserve">Přesun sutě   </t>
  </si>
  <si>
    <t>997</t>
  </si>
  <si>
    <t xml:space="preserve">Čištění vozovek metením strojně podkladu nebo krytu betonového nebo živičného   </t>
  </si>
  <si>
    <t>938909311</t>
  </si>
  <si>
    <t xml:space="preserve">Ostatní konstrukce a práce, bourání   </t>
  </si>
  <si>
    <t>9</t>
  </si>
  <si>
    <t xml:space="preserve">Asfaltový beton vrstva obrusná ACO 11 (ABS) tř. I tl 50 mm š přes 3 m z nemodifikovaného asfaltu   </t>
  </si>
  <si>
    <t>577144121</t>
  </si>
  <si>
    <t xml:space="preserve">Postřik živičný spojovací z asfaltu v množství do 0,30 kg/m2 po vyštěpení   </t>
  </si>
  <si>
    <t>573211107</t>
  </si>
  <si>
    <t xml:space="preserve">Vyrovnání povrchu dosavadních krytů živičnou směsí pro asfaltový koberec otevřený AKO tl do 40 mm   </t>
  </si>
  <si>
    <t>572131111</t>
  </si>
  <si>
    <t xml:space="preserve">Komunikace pozemní   </t>
  </si>
  <si>
    <t xml:space="preserve">Práce a dodávky HSV   </t>
  </si>
  <si>
    <t>Objednatel:   Město Zásmuky</t>
  </si>
  <si>
    <t>Objekt:   Vyšehrad - L větev km 0,285 KÚ</t>
  </si>
  <si>
    <t>Stavba:   Zásmuky, oprava místních komunuikací</t>
  </si>
  <si>
    <t>kus</t>
  </si>
  <si>
    <t xml:space="preserve">Výšková úprava uličního vstupu nebo vpusti do 200 mm zvýšením poklopu   </t>
  </si>
  <si>
    <t>899331111</t>
  </si>
  <si>
    <t xml:space="preserve">Trubní vedení   </t>
  </si>
  <si>
    <t xml:space="preserve">Úprava krytu z kameniva drceného pro nový kryt s doplněním kameniva drceného do 0,10 m3/m2   </t>
  </si>
  <si>
    <t>566501111</t>
  </si>
  <si>
    <t xml:space="preserve">Úprava pláně v hornině tř. 1 až 4 se zhutněním   </t>
  </si>
  <si>
    <t>181951102</t>
  </si>
  <si>
    <t xml:space="preserve">Rozrytí krytu z kameniva bez zhutnění s živičným pojivem   </t>
  </si>
  <si>
    <t>113108442</t>
  </si>
  <si>
    <t xml:space="preserve">Zemní práce   </t>
  </si>
  <si>
    <t>Objekt:   Vyšehrad - L větev km 0,249 k čp. 146</t>
  </si>
  <si>
    <t xml:space="preserve">DIO a zalištění staveniště   </t>
  </si>
  <si>
    <t>R pol.1</t>
  </si>
  <si>
    <t xml:space="preserve">Odstranění nánosu na krajnicích tl do 100 mm   </t>
  </si>
  <si>
    <t>938909611</t>
  </si>
  <si>
    <t xml:space="preserve">Výšková úprava uličního vstupu nebo vpusti do 200 mm zvýšením mříže   </t>
  </si>
  <si>
    <t>899231111</t>
  </si>
  <si>
    <t xml:space="preserve">Zpevnění krajnic štěrkodrtí tl 100 mm   </t>
  </si>
  <si>
    <t>569831111</t>
  </si>
  <si>
    <t>Objekt:   Vyšehrad, II.část</t>
  </si>
  <si>
    <t xml:space="preserve">Poplatek za uložení asfaltového odpadu bez obsahu dehtu na skládce (skládkovné)   </t>
  </si>
  <si>
    <t>997221845</t>
  </si>
  <si>
    <t>m</t>
  </si>
  <si>
    <t xml:space="preserve">Řezání stávajícího živičného krytu hl do 100 mm   </t>
  </si>
  <si>
    <t>919735112</t>
  </si>
  <si>
    <t xml:space="preserve">Zarovnání styčné plochy krytu živičného - zámek pro napojení nového AB krytu   </t>
  </si>
  <si>
    <t>9197322219.9</t>
  </si>
  <si>
    <t xml:space="preserve">Frézování živičného krytu tl 50 mm pruh š 0,5 m pl do 500 m2 bez překážek v trase   </t>
  </si>
  <si>
    <t>113154113</t>
  </si>
  <si>
    <t xml:space="preserve">Výšková úprava uličního vstupu nebo vpusti do 200 mm zvýšením krycího hrnce, šoupěte nebo hydrantu   </t>
  </si>
  <si>
    <t>899431111</t>
  </si>
  <si>
    <t>Objekt:   Vyšehrad - P větev km 0,285 KÚ - k čp. 155</t>
  </si>
  <si>
    <t>Objekt:   Žižkova ulice</t>
  </si>
  <si>
    <t xml:space="preserve">Asfaltový beton vrstva obrusná ACO 11 (ABS) tř. I tl 60 mm š přes 3 m z nemodifikovaného asfaltu   </t>
  </si>
  <si>
    <t>577154121</t>
  </si>
  <si>
    <t xml:space="preserve">Lože pod obrubníky, krajníky nebo obruby z dlažebních kostek z betonu prostého   </t>
  </si>
  <si>
    <t>916991121</t>
  </si>
  <si>
    <t xml:space="preserve">obrubník betonový chodníkový ABO 13-10 100x10x25 cm   </t>
  </si>
  <si>
    <t>592174150</t>
  </si>
  <si>
    <t>592</t>
  </si>
  <si>
    <t xml:space="preserve">Osazení chodníkového obrubníku betonového stojatého s boční opěrou do lože z betonu prostého   </t>
  </si>
  <si>
    <t>916231213</t>
  </si>
  <si>
    <t>Objekt:   Smetanova ulice</t>
  </si>
  <si>
    <t>Objekt:   Jiráskova - Smetanova, spojovací ulice</t>
  </si>
  <si>
    <t>Objekt:   Jiráskova ulice</t>
  </si>
  <si>
    <t>SO</t>
  </si>
  <si>
    <t>Žižkova ulice</t>
  </si>
  <si>
    <t>SO 01</t>
  </si>
  <si>
    <t>Jiráskova ulice</t>
  </si>
  <si>
    <t>Smetanova ulice</t>
  </si>
  <si>
    <t>Vyšehrad, I!.část</t>
  </si>
  <si>
    <t>Vyšehrad, větev I.</t>
  </si>
  <si>
    <t>Vyšehrad, větev II.</t>
  </si>
  <si>
    <t>Vyšehrad, větev III.</t>
  </si>
  <si>
    <t>SO 02.2</t>
  </si>
  <si>
    <t>SO 02.31</t>
  </si>
  <si>
    <t>SO 02.32</t>
  </si>
  <si>
    <t>SO 02.33</t>
  </si>
  <si>
    <t>SO 03.1</t>
  </si>
  <si>
    <t>SO 03.2</t>
  </si>
  <si>
    <t>SO 03.3</t>
  </si>
  <si>
    <t>Celkem SO 01 Žížkova ulice</t>
  </si>
  <si>
    <t>Celkem SO 02 Vyšehrad</t>
  </si>
  <si>
    <t>Jiráskova a Smetanova, spojovací ulice</t>
  </si>
  <si>
    <t>Celkem SO 03 Jiráskova a Smetanova</t>
  </si>
  <si>
    <t xml:space="preserve">Zhotovitel:  </t>
  </si>
  <si>
    <t xml:space="preserve">Zhotovitel:   </t>
  </si>
  <si>
    <t xml:space="preserve">Zpracoval:   </t>
  </si>
  <si>
    <t>Datum:   21.02.2018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</si>
</sst>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.00;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;\-#,##0"/>
    <numFmt numFmtId="196" formatCode="#,##0.000;\-#,##0.000"/>
    <numFmt numFmtId="197" formatCode="dd\.mm\.yyyy"/>
    <numFmt numFmtId="198" formatCode="0.0"/>
    <numFmt numFmtId="199" formatCode="0.0000"/>
    <numFmt numFmtId="200" formatCode="[$€-2]\ #\ ##,000_);[Red]\([$€-2]\ #\ 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8"/>
      <name val="Arial CYR"/>
      <family val="0"/>
    </font>
    <font>
      <b/>
      <u val="single"/>
      <sz val="8"/>
      <color indexed="10"/>
      <name val="Arial CE"/>
      <family val="2"/>
    </font>
    <font>
      <b/>
      <sz val="14"/>
      <name val="Arial"/>
      <family val="2"/>
    </font>
    <font>
      <sz val="7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CFFA7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 applyAlignment="0">
      <protection locked="0"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10" fillId="0" borderId="0">
      <alignment/>
      <protection/>
    </xf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46">
      <alignment/>
      <protection/>
    </xf>
    <xf numFmtId="4" fontId="8" fillId="0" borderId="10" xfId="46" applyNumberFormat="1" applyFont="1" applyFill="1" applyBorder="1" applyAlignment="1" applyProtection="1">
      <alignment horizontal="left" vertical="center"/>
      <protection/>
    </xf>
    <xf numFmtId="4" fontId="9" fillId="0" borderId="10" xfId="46" applyNumberFormat="1" applyFont="1" applyFill="1" applyBorder="1" applyAlignment="1" applyProtection="1">
      <alignment horizontal="center" vertical="center"/>
      <protection/>
    </xf>
    <xf numFmtId="3" fontId="9" fillId="0" borderId="10" xfId="46" applyNumberFormat="1" applyFont="1" applyFill="1" applyBorder="1" applyAlignment="1" applyProtection="1">
      <alignment horizontal="center" vertical="center"/>
      <protection/>
    </xf>
    <xf numFmtId="4" fontId="8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 locked="0"/>
    </xf>
    <xf numFmtId="195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96" fontId="11" fillId="0" borderId="0" xfId="0" applyNumberFormat="1" applyFont="1" applyFill="1" applyAlignment="1" applyProtection="1">
      <alignment horizontal="right" vertical="center"/>
      <protection locked="0"/>
    </xf>
    <xf numFmtId="191" fontId="11" fillId="0" borderId="0" xfId="0" applyNumberFormat="1" applyFont="1" applyFill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96" fontId="7" fillId="0" borderId="10" xfId="0" applyNumberFormat="1" applyFont="1" applyFill="1" applyBorder="1" applyAlignment="1" applyProtection="1">
      <alignment horizontal="right" vertical="center"/>
      <protection locked="0"/>
    </xf>
    <xf numFmtId="191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196" fontId="53" fillId="0" borderId="0" xfId="0" applyNumberFormat="1" applyFont="1" applyFill="1" applyAlignment="1" applyProtection="1">
      <alignment horizontal="left" vertical="center"/>
      <protection locked="0"/>
    </xf>
    <xf numFmtId="191" fontId="53" fillId="0" borderId="0" xfId="0" applyNumberFormat="1" applyFont="1" applyFill="1" applyAlignment="1" applyProtection="1">
      <alignment horizontal="left" vertical="center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196" fontId="54" fillId="0" borderId="0" xfId="0" applyNumberFormat="1" applyFont="1" applyFill="1" applyAlignment="1" applyProtection="1">
      <alignment horizontal="left" vertical="center"/>
      <protection locked="0"/>
    </xf>
    <xf numFmtId="191" fontId="54" fillId="0" borderId="0" xfId="0" applyNumberFormat="1" applyFont="1" applyFill="1" applyAlignment="1" applyProtection="1">
      <alignment horizontal="left" vertical="center"/>
      <protection locked="0"/>
    </xf>
    <xf numFmtId="0" fontId="53" fillId="0" borderId="10" xfId="0" applyFont="1" applyFill="1" applyBorder="1" applyAlignment="1" applyProtection="1">
      <alignment horizontal="left" vertical="center" wrapText="1" indent="1"/>
      <protection locked="0"/>
    </xf>
    <xf numFmtId="0" fontId="54" fillId="0" borderId="10" xfId="0" applyFont="1" applyFill="1" applyBorder="1" applyAlignment="1" applyProtection="1">
      <alignment horizontal="left" vertical="center" wrapText="1" indent="1"/>
      <protection locked="0"/>
    </xf>
    <xf numFmtId="191" fontId="53" fillId="0" borderId="10" xfId="0" applyNumberFormat="1" applyFont="1" applyFill="1" applyBorder="1" applyAlignment="1" applyProtection="1">
      <alignment horizontal="right" vertical="center" indent="1"/>
      <protection locked="0"/>
    </xf>
    <xf numFmtId="0" fontId="14" fillId="33" borderId="11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14" fontId="0" fillId="33" borderId="15" xfId="0" applyNumberForma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4" fontId="8" fillId="33" borderId="10" xfId="0" applyNumberFormat="1" applyFont="1" applyFill="1" applyBorder="1" applyAlignment="1" applyProtection="1">
      <alignment horizontal="right" vertical="center" indent="1"/>
      <protection/>
    </xf>
    <xf numFmtId="0" fontId="4" fillId="0" borderId="0" xfId="50" applyFont="1" applyAlignment="1">
      <alignment horizontal="left" vertical="top"/>
      <protection locked="0"/>
    </xf>
    <xf numFmtId="191" fontId="4" fillId="0" borderId="0" xfId="50" applyNumberFormat="1" applyAlignment="1">
      <alignment horizontal="right" vertical="top"/>
      <protection locked="0"/>
    </xf>
    <xf numFmtId="196" fontId="4" fillId="0" borderId="0" xfId="50" applyNumberFormat="1" applyAlignment="1">
      <alignment horizontal="right" vertical="top"/>
      <protection locked="0"/>
    </xf>
    <xf numFmtId="0" fontId="4" fillId="0" borderId="0" xfId="50" applyAlignment="1">
      <alignment horizontal="left" vertical="top" wrapText="1"/>
      <protection locked="0"/>
    </xf>
    <xf numFmtId="0" fontId="4" fillId="0" borderId="0" xfId="50" applyAlignment="1">
      <alignment horizontal="center" vertical="top" wrapText="1"/>
      <protection locked="0"/>
    </xf>
    <xf numFmtId="195" fontId="4" fillId="0" borderId="0" xfId="50" applyNumberFormat="1" applyAlignment="1">
      <alignment horizontal="center" vertical="top"/>
      <protection locked="0"/>
    </xf>
    <xf numFmtId="0" fontId="4" fillId="0" borderId="0" xfId="50" applyAlignment="1">
      <alignment horizontal="left" vertical="top"/>
      <protection locked="0"/>
    </xf>
    <xf numFmtId="191" fontId="11" fillId="0" borderId="0" xfId="50" applyNumberFormat="1" applyFont="1" applyAlignment="1">
      <alignment horizontal="right"/>
      <protection locked="0"/>
    </xf>
    <xf numFmtId="196" fontId="11" fillId="0" borderId="0" xfId="50" applyNumberFormat="1" applyFont="1" applyAlignment="1">
      <alignment horizontal="right"/>
      <protection locked="0"/>
    </xf>
    <xf numFmtId="0" fontId="11" fillId="0" borderId="0" xfId="50" applyFont="1" applyAlignment="1">
      <alignment horizontal="left" wrapText="1"/>
      <protection locked="0"/>
    </xf>
    <xf numFmtId="0" fontId="11" fillId="0" borderId="0" xfId="50" applyFont="1" applyAlignment="1">
      <alignment horizontal="center" wrapText="1"/>
      <protection locked="0"/>
    </xf>
    <xf numFmtId="195" fontId="11" fillId="0" borderId="0" xfId="50" applyNumberFormat="1" applyFont="1" applyAlignment="1">
      <alignment horizontal="center"/>
      <protection locked="0"/>
    </xf>
    <xf numFmtId="0" fontId="7" fillId="0" borderId="0" xfId="50" applyFont="1" applyAlignment="1" applyProtection="1">
      <alignment horizontal="left"/>
      <protection/>
    </xf>
    <xf numFmtId="0" fontId="15" fillId="0" borderId="0" xfId="50" applyFont="1" applyAlignment="1" applyProtection="1">
      <alignment horizontal="left"/>
      <protection/>
    </xf>
    <xf numFmtId="191" fontId="7" fillId="0" borderId="0" xfId="50" applyNumberFormat="1" applyFont="1" applyAlignment="1" applyProtection="1">
      <alignment horizontal="right" vertical="top"/>
      <protection/>
    </xf>
    <xf numFmtId="196" fontId="7" fillId="0" borderId="0" xfId="50" applyNumberFormat="1" applyFont="1" applyAlignment="1" applyProtection="1">
      <alignment horizontal="right" vertical="top"/>
      <protection/>
    </xf>
    <xf numFmtId="0" fontId="7" fillId="0" borderId="0" xfId="50" applyFont="1" applyAlignment="1" applyProtection="1">
      <alignment horizontal="left" vertical="top" wrapText="1"/>
      <protection/>
    </xf>
    <xf numFmtId="0" fontId="7" fillId="0" borderId="0" xfId="50" applyFont="1" applyAlignment="1" applyProtection="1">
      <alignment horizontal="center" vertical="top" wrapText="1"/>
      <protection/>
    </xf>
    <xf numFmtId="0" fontId="8" fillId="0" borderId="0" xfId="50" applyFont="1" applyAlignment="1" applyProtection="1">
      <alignment horizontal="left"/>
      <protection/>
    </xf>
    <xf numFmtId="0" fontId="16" fillId="0" borderId="0" xfId="50" applyFont="1" applyAlignment="1" applyProtection="1">
      <alignment horizontal="left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/>
      <protection/>
    </xf>
    <xf numFmtId="0" fontId="8" fillId="34" borderId="0" xfId="50" applyFont="1" applyFill="1" applyAlignment="1" applyProtection="1">
      <alignment horizontal="left"/>
      <protection/>
    </xf>
    <xf numFmtId="0" fontId="8" fillId="0" borderId="0" xfId="50" applyFont="1" applyFill="1" applyAlignment="1" applyProtection="1">
      <alignment horizontal="left"/>
      <protection/>
    </xf>
    <xf numFmtId="4" fontId="8" fillId="0" borderId="10" xfId="46" applyNumberFormat="1" applyFont="1" applyFill="1" applyBorder="1" applyAlignment="1" applyProtection="1">
      <alignment horizontal="left" vertical="center" indent="1"/>
      <protection/>
    </xf>
    <xf numFmtId="0" fontId="6" fillId="0" borderId="0" xfId="46" applyFont="1">
      <alignment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indent="1"/>
      <protection/>
    </xf>
    <xf numFmtId="0" fontId="6" fillId="0" borderId="0" xfId="46" applyFont="1" applyAlignment="1">
      <alignment horizontal="left" vertical="center"/>
      <protection/>
    </xf>
    <xf numFmtId="4" fontId="0" fillId="0" borderId="0" xfId="46" applyNumberFormat="1">
      <alignment/>
      <protection/>
    </xf>
    <xf numFmtId="3" fontId="9" fillId="33" borderId="10" xfId="46" applyNumberFormat="1" applyFont="1" applyFill="1" applyBorder="1" applyAlignment="1" applyProtection="1">
      <alignment horizontal="center" vertical="center"/>
      <protection/>
    </xf>
    <xf numFmtId="4" fontId="9" fillId="33" borderId="10" xfId="46" applyNumberFormat="1" applyFont="1" applyFill="1" applyBorder="1" applyAlignment="1" applyProtection="1">
      <alignment horizontal="left" vertical="center" indent="1"/>
      <protection/>
    </xf>
    <xf numFmtId="4" fontId="9" fillId="33" borderId="10" xfId="46" applyNumberFormat="1" applyFont="1" applyFill="1" applyBorder="1" applyAlignment="1" applyProtection="1">
      <alignment horizontal="right" vertical="center" indent="1"/>
      <protection/>
    </xf>
    <xf numFmtId="3" fontId="7" fillId="33" borderId="10" xfId="46" applyNumberFormat="1" applyFont="1" applyFill="1" applyBorder="1" applyAlignment="1" applyProtection="1">
      <alignment horizontal="center" vertical="center"/>
      <protection/>
    </xf>
    <xf numFmtId="4" fontId="7" fillId="33" borderId="10" xfId="46" applyNumberFormat="1" applyFont="1" applyFill="1" applyBorder="1" applyAlignment="1" applyProtection="1">
      <alignment horizontal="left" vertical="center" indent="1"/>
      <protection/>
    </xf>
    <xf numFmtId="4" fontId="7" fillId="33" borderId="10" xfId="46" applyNumberFormat="1" applyFont="1" applyFill="1" applyBorder="1" applyAlignment="1" applyProtection="1">
      <alignment horizontal="right" vertical="center" indent="1"/>
      <protection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4" xfId="50"/>
    <cellStyle name="Poznámka" xfId="51"/>
    <cellStyle name="Percent" xfId="52"/>
    <cellStyle name="Propojená buňka" xfId="53"/>
    <cellStyle name="Správně" xfId="54"/>
    <cellStyle name="Standard_specm01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B2:I47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1.7109375" style="1" customWidth="1"/>
    <col min="2" max="2" width="6.8515625" style="1" customWidth="1"/>
    <col min="3" max="3" width="12.00390625" style="1" customWidth="1"/>
    <col min="4" max="4" width="56.421875" style="1" customWidth="1"/>
    <col min="5" max="5" width="24.421875" style="1" customWidth="1"/>
    <col min="6" max="6" width="20.57421875" style="1" customWidth="1"/>
    <col min="7" max="7" width="17.7109375" style="1" customWidth="1"/>
    <col min="8" max="8" width="2.00390625" style="1" customWidth="1"/>
    <col min="9" max="16384" width="9.140625" style="1" customWidth="1"/>
  </cols>
  <sheetData>
    <row r="1" ht="7.5" customHeight="1"/>
    <row r="2" spans="2:7" ht="24.75" customHeight="1">
      <c r="B2" s="29" t="s">
        <v>3</v>
      </c>
      <c r="C2" s="68"/>
      <c r="D2" s="30"/>
      <c r="E2" s="30"/>
      <c r="F2" s="30"/>
      <c r="G2" s="31"/>
    </row>
    <row r="3" spans="2:7" ht="2.25" customHeight="1">
      <c r="B3" s="32"/>
      <c r="C3" s="69"/>
      <c r="D3" s="33"/>
      <c r="E3" s="33"/>
      <c r="F3" s="33"/>
      <c r="G3" s="34"/>
    </row>
    <row r="4" spans="2:7" ht="18" customHeight="1">
      <c r="B4" s="35" t="s">
        <v>68</v>
      </c>
      <c r="C4" s="70"/>
      <c r="D4" s="36"/>
      <c r="E4" s="37"/>
      <c r="F4" s="37" t="s">
        <v>0</v>
      </c>
      <c r="G4" s="38">
        <v>43152</v>
      </c>
    </row>
    <row r="5" spans="2:7" ht="18" customHeight="1">
      <c r="B5" s="39" t="s">
        <v>66</v>
      </c>
      <c r="C5" s="71"/>
      <c r="D5" s="40"/>
      <c r="E5" s="37"/>
      <c r="F5" s="37" t="s">
        <v>1</v>
      </c>
      <c r="G5" s="41"/>
    </row>
    <row r="6" spans="2:7" ht="18" customHeight="1">
      <c r="B6" s="39" t="s">
        <v>135</v>
      </c>
      <c r="C6" s="71"/>
      <c r="D6" s="40"/>
      <c r="E6" s="37"/>
      <c r="F6" s="37" t="s">
        <v>2</v>
      </c>
      <c r="G6" s="42"/>
    </row>
    <row r="7" spans="2:7" ht="3.75" customHeight="1">
      <c r="B7" s="43"/>
      <c r="C7" s="72"/>
      <c r="D7" s="44"/>
      <c r="E7" s="44"/>
      <c r="F7" s="44"/>
      <c r="G7" s="45"/>
    </row>
    <row r="8" spans="2:7" ht="21" customHeight="1">
      <c r="B8" s="5" t="s">
        <v>8</v>
      </c>
      <c r="C8" s="5" t="s">
        <v>115</v>
      </c>
      <c r="D8" s="2" t="s">
        <v>4</v>
      </c>
      <c r="E8" s="3" t="s">
        <v>5</v>
      </c>
      <c r="F8" s="3" t="s">
        <v>9</v>
      </c>
      <c r="G8" s="3" t="s">
        <v>6</v>
      </c>
    </row>
    <row r="9" spans="2:7" ht="21.75" customHeight="1">
      <c r="B9" s="81">
        <v>1</v>
      </c>
      <c r="C9" s="81" t="s">
        <v>117</v>
      </c>
      <c r="D9" s="82" t="s">
        <v>116</v>
      </c>
      <c r="E9" s="83">
        <f>'RN - Žižkova ulice'!H32</f>
        <v>0</v>
      </c>
      <c r="F9" s="83">
        <f>E9*0.21</f>
        <v>0</v>
      </c>
      <c r="G9" s="83">
        <f aca="true" t="shared" si="0" ref="G9:G14">SUM(E9:F9)</f>
        <v>0</v>
      </c>
    </row>
    <row r="10" spans="2:7" ht="21.75" customHeight="1">
      <c r="B10" s="4"/>
      <c r="C10" s="4"/>
      <c r="D10" s="75" t="s">
        <v>131</v>
      </c>
      <c r="E10" s="78">
        <f>SUBTOTAL(9,E9)</f>
        <v>0</v>
      </c>
      <c r="F10" s="78">
        <f>SUBTOTAL(9,F9)</f>
        <v>0</v>
      </c>
      <c r="G10" s="78">
        <f>SUBTOTAL(9,G9)</f>
        <v>0</v>
      </c>
    </row>
    <row r="11" ht="10.5" customHeight="1"/>
    <row r="12" spans="2:7" ht="21.75" customHeight="1">
      <c r="B12" s="81">
        <v>3</v>
      </c>
      <c r="C12" s="81" t="s">
        <v>124</v>
      </c>
      <c r="D12" s="82" t="s">
        <v>120</v>
      </c>
      <c r="E12" s="83">
        <f>'RN - Vyšehrad, II.část'!H30</f>
        <v>0</v>
      </c>
      <c r="F12" s="83">
        <f aca="true" t="shared" si="1" ref="F12:F20">E12*0.21</f>
        <v>0</v>
      </c>
      <c r="G12" s="83">
        <f t="shared" si="0"/>
        <v>0</v>
      </c>
    </row>
    <row r="13" spans="2:7" ht="21.75" customHeight="1">
      <c r="B13" s="81">
        <v>4</v>
      </c>
      <c r="C13" s="81" t="s">
        <v>125</v>
      </c>
      <c r="D13" s="82" t="s">
        <v>121</v>
      </c>
      <c r="E13" s="83">
        <f>'RN - Vyšehrad - L větev I.'!H30</f>
        <v>0</v>
      </c>
      <c r="F13" s="83">
        <f t="shared" si="1"/>
        <v>0</v>
      </c>
      <c r="G13" s="83">
        <f t="shared" si="0"/>
        <v>0</v>
      </c>
    </row>
    <row r="14" spans="2:7" ht="21.75" customHeight="1">
      <c r="B14" s="81">
        <v>5</v>
      </c>
      <c r="C14" s="81" t="s">
        <v>126</v>
      </c>
      <c r="D14" s="82" t="s">
        <v>122</v>
      </c>
      <c r="E14" s="83">
        <f>'RN - Vyšehrad - L větev II.'!H24</f>
        <v>0</v>
      </c>
      <c r="F14" s="83">
        <f t="shared" si="1"/>
        <v>0</v>
      </c>
      <c r="G14" s="83">
        <f t="shared" si="0"/>
        <v>0</v>
      </c>
    </row>
    <row r="15" spans="2:9" s="76" customFormat="1" ht="21.75" customHeight="1">
      <c r="B15" s="84">
        <v>6</v>
      </c>
      <c r="C15" s="84" t="s">
        <v>127</v>
      </c>
      <c r="D15" s="85" t="s">
        <v>123</v>
      </c>
      <c r="E15" s="86">
        <f>'RN - Vyšehrad - P větev III.'!H27</f>
        <v>0</v>
      </c>
      <c r="F15" s="86">
        <f t="shared" si="1"/>
        <v>0</v>
      </c>
      <c r="G15" s="86">
        <f>SUM(E15:F15)</f>
        <v>0</v>
      </c>
      <c r="I15" s="79"/>
    </row>
    <row r="16" spans="2:7" ht="21.75" customHeight="1">
      <c r="B16" s="4"/>
      <c r="C16" s="4"/>
      <c r="D16" s="75" t="s">
        <v>132</v>
      </c>
      <c r="E16" s="78">
        <f>SUBTOTAL(9,E12:E15)</f>
        <v>0</v>
      </c>
      <c r="F16" s="78">
        <f>SUBTOTAL(9,F12:F15)</f>
        <v>0</v>
      </c>
      <c r="G16" s="78">
        <f>SUBTOTAL(9,G12:G15)</f>
        <v>0</v>
      </c>
    </row>
    <row r="17" ht="10.5" customHeight="1"/>
    <row r="18" spans="2:7" ht="21.75" customHeight="1">
      <c r="B18" s="81">
        <v>7</v>
      </c>
      <c r="C18" s="81" t="s">
        <v>128</v>
      </c>
      <c r="D18" s="82" t="s">
        <v>118</v>
      </c>
      <c r="E18" s="83">
        <f>'RN -Jiráskova ulice'!H35</f>
        <v>0</v>
      </c>
      <c r="F18" s="83">
        <f t="shared" si="1"/>
        <v>0</v>
      </c>
      <c r="G18" s="83">
        <f>SUM(E18:F18)</f>
        <v>0</v>
      </c>
    </row>
    <row r="19" spans="2:7" ht="21.75" customHeight="1">
      <c r="B19" s="81">
        <v>8</v>
      </c>
      <c r="C19" s="81" t="s">
        <v>129</v>
      </c>
      <c r="D19" s="82" t="s">
        <v>133</v>
      </c>
      <c r="E19" s="83">
        <f>'RN - Jir. a Sm. spojovací ulice'!H30</f>
        <v>0</v>
      </c>
      <c r="F19" s="83">
        <f t="shared" si="1"/>
        <v>0</v>
      </c>
      <c r="G19" s="83">
        <f>SUM(E19:F19)</f>
        <v>0</v>
      </c>
    </row>
    <row r="20" spans="2:7" ht="21.75" customHeight="1">
      <c r="B20" s="81">
        <v>9</v>
      </c>
      <c r="C20" s="81" t="s">
        <v>130</v>
      </c>
      <c r="D20" s="82" t="s">
        <v>119</v>
      </c>
      <c r="E20" s="83">
        <f>'RN - Smetanova ulice'!H35</f>
        <v>0</v>
      </c>
      <c r="F20" s="83">
        <f t="shared" si="1"/>
        <v>0</v>
      </c>
      <c r="G20" s="83">
        <f>SUM(E20:F20)</f>
        <v>0</v>
      </c>
    </row>
    <row r="21" spans="2:7" ht="21.75" customHeight="1">
      <c r="B21" s="4"/>
      <c r="C21" s="4"/>
      <c r="D21" s="75" t="s">
        <v>134</v>
      </c>
      <c r="E21" s="78">
        <f>SUBTOTAL(9,E18:E20)</f>
        <v>0</v>
      </c>
      <c r="F21" s="78">
        <f>SUBTOTAL(9,F18:F20)</f>
        <v>0</v>
      </c>
      <c r="G21" s="78">
        <f>SUBTOTAL(9,G18:G20)</f>
        <v>0</v>
      </c>
    </row>
    <row r="22" ht="10.5" customHeight="1"/>
    <row r="23" spans="4:7" ht="21.75" customHeight="1">
      <c r="D23" s="46" t="s">
        <v>7</v>
      </c>
      <c r="E23" s="47">
        <f>SUBTOTAL(9,E9:E22)</f>
        <v>0</v>
      </c>
      <c r="F23" s="47">
        <f>SUBTOTAL(9,F9:F22)</f>
        <v>0</v>
      </c>
      <c r="G23" s="47">
        <f>SUBTOTAL(9,G9:G22)</f>
        <v>0</v>
      </c>
    </row>
    <row r="24" ht="12">
      <c r="G24" s="80"/>
    </row>
    <row r="25" ht="12">
      <c r="G25" s="80"/>
    </row>
    <row r="26" ht="12">
      <c r="G26" s="80"/>
    </row>
    <row r="27" ht="12">
      <c r="G27" s="80"/>
    </row>
    <row r="28" ht="12">
      <c r="G28" s="80"/>
    </row>
    <row r="29" ht="12">
      <c r="G29" s="80"/>
    </row>
    <row r="30" ht="12">
      <c r="G30" s="80"/>
    </row>
    <row r="31" ht="12">
      <c r="G31" s="80"/>
    </row>
    <row r="32" ht="12">
      <c r="G32" s="80"/>
    </row>
    <row r="33" ht="12">
      <c r="G33" s="80"/>
    </row>
    <row r="34" ht="12">
      <c r="G34" s="80"/>
    </row>
    <row r="35" ht="12">
      <c r="G35" s="80"/>
    </row>
    <row r="36" ht="12">
      <c r="G36" s="80"/>
    </row>
    <row r="37" ht="12">
      <c r="G37" s="80"/>
    </row>
    <row r="38" ht="12">
      <c r="G38" s="80"/>
    </row>
    <row r="39" ht="12">
      <c r="G39" s="80"/>
    </row>
    <row r="40" ht="12">
      <c r="G40" s="80"/>
    </row>
    <row r="41" ht="12">
      <c r="G41" s="80"/>
    </row>
    <row r="42" ht="12">
      <c r="G42" s="80"/>
    </row>
    <row r="43" ht="12">
      <c r="G43" s="80"/>
    </row>
    <row r="44" ht="12">
      <c r="G44" s="80"/>
    </row>
    <row r="45" ht="12">
      <c r="G45" s="80"/>
    </row>
    <row r="46" ht="12">
      <c r="G46" s="80"/>
    </row>
    <row r="47" ht="12">
      <c r="G47" s="80"/>
    </row>
  </sheetData>
  <sheetProtection/>
  <printOptions/>
  <pageMargins left="0.7874015748031497" right="0.7874015748031497" top="1.1023622047244095" bottom="0.984251968503937" header="0.5118110236220472" footer="0.5118110236220472"/>
  <pageSetup fitToHeight="1" fitToWidth="1" horizontalDpi="600" verticalDpi="600" orientation="landscape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4"/>
  <sheetViews>
    <sheetView showGridLines="0" zoomScalePageLayoutView="0" workbookViewId="0" topLeftCell="A1">
      <selection activeCell="G11" sqref="G11:G31"/>
    </sheetView>
  </sheetViews>
  <sheetFormatPr defaultColWidth="9.00390625" defaultRowHeight="12" customHeight="1"/>
  <cols>
    <col min="1" max="1" width="3.57421875" style="53" customWidth="1"/>
    <col min="2" max="2" width="4.421875" style="52" customWidth="1"/>
    <col min="3" max="3" width="9.7109375" style="51" customWidth="1"/>
    <col min="4" max="4" width="63.140625" style="51" customWidth="1"/>
    <col min="5" max="5" width="4.421875" style="51" customWidth="1"/>
    <col min="6" max="6" width="9.57421875" style="50" customWidth="1"/>
    <col min="7" max="7" width="9.7109375" style="49" customWidth="1"/>
    <col min="8" max="8" width="13.421875" style="49" customWidth="1"/>
    <col min="9" max="16384" width="9.00390625" style="48" customWidth="1"/>
  </cols>
  <sheetData>
    <row r="1" spans="1:8" s="54" customFormat="1" ht="17.25" customHeight="1">
      <c r="A1" s="67" t="s">
        <v>27</v>
      </c>
      <c r="B1" s="60"/>
      <c r="C1" s="60"/>
      <c r="D1" s="60"/>
      <c r="E1" s="60"/>
      <c r="F1" s="60"/>
      <c r="G1" s="60"/>
      <c r="H1" s="60"/>
    </row>
    <row r="2" spans="1:8" s="54" customFormat="1" ht="16.5" customHeight="1">
      <c r="A2" s="66" t="s">
        <v>68</v>
      </c>
      <c r="B2" s="60"/>
      <c r="C2" s="60"/>
      <c r="D2" s="60"/>
      <c r="E2" s="60"/>
      <c r="F2" s="60"/>
      <c r="G2" s="60"/>
      <c r="H2" s="60"/>
    </row>
    <row r="3" spans="1:8" s="54" customFormat="1" ht="16.5" customHeight="1">
      <c r="A3" s="66" t="s">
        <v>102</v>
      </c>
      <c r="B3" s="60"/>
      <c r="C3" s="60"/>
      <c r="D3" s="60"/>
      <c r="E3" s="60"/>
      <c r="F3" s="61"/>
      <c r="G3" s="60"/>
      <c r="H3" s="60"/>
    </row>
    <row r="4" spans="1:8" s="54" customFormat="1" ht="13.5" customHeight="1">
      <c r="A4" s="60" t="s">
        <v>66</v>
      </c>
      <c r="B4" s="61"/>
      <c r="C4" s="60"/>
      <c r="D4" s="60"/>
      <c r="E4" s="60"/>
      <c r="F4" s="61"/>
      <c r="G4" s="60" t="s">
        <v>138</v>
      </c>
      <c r="H4" s="60"/>
    </row>
    <row r="5" spans="1:8" s="54" customFormat="1" ht="13.5" customHeight="1">
      <c r="A5" s="60" t="s">
        <v>136</v>
      </c>
      <c r="B5" s="65"/>
      <c r="C5" s="64"/>
      <c r="D5" s="64"/>
      <c r="E5" s="64"/>
      <c r="F5" s="63"/>
      <c r="G5" s="60" t="s">
        <v>137</v>
      </c>
      <c r="H5" s="62"/>
    </row>
    <row r="6" spans="1:8" s="54" customFormat="1" ht="4.5" customHeight="1">
      <c r="A6" s="61"/>
      <c r="B6" s="60"/>
      <c r="C6" s="60"/>
      <c r="D6" s="60"/>
      <c r="E6" s="60"/>
      <c r="F6" s="60"/>
      <c r="G6" s="60"/>
      <c r="H6" s="60"/>
    </row>
    <row r="7" spans="1:8" s="6" customFormat="1" ht="24" customHeight="1">
      <c r="A7" s="77" t="s">
        <v>25</v>
      </c>
      <c r="B7" s="77" t="s">
        <v>28</v>
      </c>
      <c r="C7" s="77" t="s">
        <v>29</v>
      </c>
      <c r="D7" s="77" t="s">
        <v>24</v>
      </c>
      <c r="E7" s="77" t="s">
        <v>23</v>
      </c>
      <c r="F7" s="77" t="s">
        <v>22</v>
      </c>
      <c r="G7" s="77" t="s">
        <v>21</v>
      </c>
      <c r="H7" s="77" t="s">
        <v>20</v>
      </c>
    </row>
    <row r="8" spans="1:8" s="6" customFormat="1" ht="15" customHeight="1">
      <c r="A8" s="77" t="s">
        <v>18</v>
      </c>
      <c r="B8" s="77" t="s">
        <v>15</v>
      </c>
      <c r="C8" s="77" t="s">
        <v>14</v>
      </c>
      <c r="D8" s="77" t="s">
        <v>13</v>
      </c>
      <c r="E8" s="77" t="s">
        <v>12</v>
      </c>
      <c r="F8" s="77" t="s">
        <v>11</v>
      </c>
      <c r="G8" s="77" t="s">
        <v>10</v>
      </c>
      <c r="H8" s="77" t="s">
        <v>16</v>
      </c>
    </row>
    <row r="9" spans="1:8" s="6" customFormat="1" ht="21" customHeight="1">
      <c r="A9" s="7"/>
      <c r="B9" s="8"/>
      <c r="C9" s="9" t="s">
        <v>17</v>
      </c>
      <c r="D9" s="9" t="s">
        <v>65</v>
      </c>
      <c r="E9" s="8"/>
      <c r="F9" s="10"/>
      <c r="G9" s="11"/>
      <c r="H9" s="11"/>
    </row>
    <row r="10" spans="1:8" s="6" customFormat="1" ht="21" customHeight="1">
      <c r="A10" s="7"/>
      <c r="B10" s="8"/>
      <c r="C10" s="9" t="s">
        <v>18</v>
      </c>
      <c r="D10" s="9" t="s">
        <v>79</v>
      </c>
      <c r="E10" s="8"/>
      <c r="F10" s="10"/>
      <c r="G10" s="11"/>
      <c r="H10" s="11">
        <f>SUBTOTAL(9,H11)</f>
        <v>0</v>
      </c>
    </row>
    <row r="11" spans="1:8" s="6" customFormat="1" ht="12">
      <c r="A11" s="12">
        <v>1</v>
      </c>
      <c r="B11" s="13" t="s">
        <v>30</v>
      </c>
      <c r="C11" s="14" t="s">
        <v>98</v>
      </c>
      <c r="D11" s="14" t="s">
        <v>97</v>
      </c>
      <c r="E11" s="13" t="s">
        <v>26</v>
      </c>
      <c r="F11" s="15">
        <v>213.1</v>
      </c>
      <c r="G11" s="16"/>
      <c r="H11" s="16">
        <f aca="true" t="shared" si="0" ref="H11:H16">ROUND(F11*G11,0)</f>
        <v>0</v>
      </c>
    </row>
    <row r="12" spans="1:8" s="54" customFormat="1" ht="21" customHeight="1">
      <c r="A12" s="59"/>
      <c r="B12" s="58"/>
      <c r="C12" s="57" t="s">
        <v>12</v>
      </c>
      <c r="D12" s="57" t="s">
        <v>64</v>
      </c>
      <c r="E12" s="57"/>
      <c r="F12" s="56"/>
      <c r="G12" s="55"/>
      <c r="H12" s="11">
        <f>SUBTOTAL(9,H13:H16)</f>
        <v>0</v>
      </c>
    </row>
    <row r="13" spans="1:8" s="6" customFormat="1" ht="12">
      <c r="A13" s="12">
        <v>2</v>
      </c>
      <c r="B13" s="13" t="s">
        <v>30</v>
      </c>
      <c r="C13" s="14" t="s">
        <v>88</v>
      </c>
      <c r="D13" s="14" t="s">
        <v>87</v>
      </c>
      <c r="E13" s="13" t="s">
        <v>26</v>
      </c>
      <c r="F13" s="15">
        <v>127.8</v>
      </c>
      <c r="G13" s="16"/>
      <c r="H13" s="16">
        <f t="shared" si="0"/>
        <v>0</v>
      </c>
    </row>
    <row r="14" spans="1:8" s="6" customFormat="1" ht="19.5">
      <c r="A14" s="12">
        <v>3</v>
      </c>
      <c r="B14" s="13" t="s">
        <v>30</v>
      </c>
      <c r="C14" s="14" t="s">
        <v>63</v>
      </c>
      <c r="D14" s="14" t="s">
        <v>62</v>
      </c>
      <c r="E14" s="13" t="s">
        <v>26</v>
      </c>
      <c r="F14" s="15">
        <v>1228.7</v>
      </c>
      <c r="G14" s="16"/>
      <c r="H14" s="16">
        <f t="shared" si="0"/>
        <v>0</v>
      </c>
    </row>
    <row r="15" spans="1:8" s="6" customFormat="1" ht="12">
      <c r="A15" s="12">
        <v>4</v>
      </c>
      <c r="B15" s="13" t="s">
        <v>30</v>
      </c>
      <c r="C15" s="14" t="s">
        <v>61</v>
      </c>
      <c r="D15" s="14" t="s">
        <v>60</v>
      </c>
      <c r="E15" s="13" t="s">
        <v>26</v>
      </c>
      <c r="F15" s="15">
        <v>1441.8</v>
      </c>
      <c r="G15" s="16"/>
      <c r="H15" s="16">
        <f t="shared" si="0"/>
        <v>0</v>
      </c>
    </row>
    <row r="16" spans="1:8" s="6" customFormat="1" ht="12">
      <c r="A16" s="12">
        <v>5</v>
      </c>
      <c r="B16" s="13" t="s">
        <v>30</v>
      </c>
      <c r="C16" s="14" t="s">
        <v>59</v>
      </c>
      <c r="D16" s="14" t="s">
        <v>58</v>
      </c>
      <c r="E16" s="13" t="s">
        <v>26</v>
      </c>
      <c r="F16" s="15">
        <v>1441.8</v>
      </c>
      <c r="G16" s="16"/>
      <c r="H16" s="16">
        <f t="shared" si="0"/>
        <v>0</v>
      </c>
    </row>
    <row r="17" spans="1:8" s="54" customFormat="1" ht="21" customHeight="1">
      <c r="A17" s="59"/>
      <c r="B17" s="58"/>
      <c r="C17" s="57" t="s">
        <v>16</v>
      </c>
      <c r="D17" s="57" t="s">
        <v>72</v>
      </c>
      <c r="E17" s="57"/>
      <c r="F17" s="56"/>
      <c r="G17" s="55"/>
      <c r="H17" s="11">
        <f>SUBTOTAL(9,H18:H19)</f>
        <v>0</v>
      </c>
    </row>
    <row r="18" spans="1:8" s="6" customFormat="1" ht="12">
      <c r="A18" s="12">
        <v>6</v>
      </c>
      <c r="B18" s="13" t="s">
        <v>30</v>
      </c>
      <c r="C18" s="14" t="s">
        <v>71</v>
      </c>
      <c r="D18" s="14" t="s">
        <v>70</v>
      </c>
      <c r="E18" s="13" t="s">
        <v>69</v>
      </c>
      <c r="F18" s="15">
        <v>8</v>
      </c>
      <c r="G18" s="16"/>
      <c r="H18" s="16">
        <f>ROUND(F18*G18,0)</f>
        <v>0</v>
      </c>
    </row>
    <row r="19" spans="1:8" s="6" customFormat="1" ht="19.5">
      <c r="A19" s="12">
        <v>7</v>
      </c>
      <c r="B19" s="13" t="s">
        <v>30</v>
      </c>
      <c r="C19" s="14" t="s">
        <v>100</v>
      </c>
      <c r="D19" s="14" t="s">
        <v>99</v>
      </c>
      <c r="E19" s="13" t="s">
        <v>69</v>
      </c>
      <c r="F19" s="15">
        <v>1</v>
      </c>
      <c r="G19" s="16"/>
      <c r="H19" s="16">
        <f>ROUND(F19*G19,0)</f>
        <v>0</v>
      </c>
    </row>
    <row r="20" spans="1:8" s="54" customFormat="1" ht="21" customHeight="1">
      <c r="A20" s="59"/>
      <c r="B20" s="58"/>
      <c r="C20" s="57" t="s">
        <v>57</v>
      </c>
      <c r="D20" s="57" t="s">
        <v>56</v>
      </c>
      <c r="E20" s="57"/>
      <c r="F20" s="56"/>
      <c r="G20" s="55"/>
      <c r="H20" s="11">
        <f>SUBTOTAL(9,H21)</f>
        <v>0</v>
      </c>
    </row>
    <row r="21" spans="1:8" s="6" customFormat="1" ht="12">
      <c r="A21" s="12">
        <v>8</v>
      </c>
      <c r="B21" s="13" t="s">
        <v>30</v>
      </c>
      <c r="C21" s="14" t="s">
        <v>55</v>
      </c>
      <c r="D21" s="14" t="s">
        <v>54</v>
      </c>
      <c r="E21" s="13" t="s">
        <v>26</v>
      </c>
      <c r="F21" s="15">
        <v>1441.8</v>
      </c>
      <c r="G21" s="16"/>
      <c r="H21" s="16">
        <f>ROUND(F21*G21,0)</f>
        <v>0</v>
      </c>
    </row>
    <row r="22" spans="1:8" s="54" customFormat="1" ht="21" customHeight="1">
      <c r="A22" s="59"/>
      <c r="B22" s="58"/>
      <c r="C22" s="57" t="s">
        <v>53</v>
      </c>
      <c r="D22" s="57" t="s">
        <v>52</v>
      </c>
      <c r="E22" s="57"/>
      <c r="F22" s="56"/>
      <c r="G22" s="55"/>
      <c r="H22" s="11">
        <f>SUBTOTAL(9,H23:H29)</f>
        <v>0</v>
      </c>
    </row>
    <row r="23" spans="1:8" s="6" customFormat="1" ht="12">
      <c r="A23" s="12">
        <v>9</v>
      </c>
      <c r="B23" s="13" t="s">
        <v>30</v>
      </c>
      <c r="C23" s="14" t="s">
        <v>51</v>
      </c>
      <c r="D23" s="14" t="s">
        <v>50</v>
      </c>
      <c r="E23" s="13" t="s">
        <v>33</v>
      </c>
      <c r="F23" s="15">
        <v>56.113</v>
      </c>
      <c r="G23" s="16"/>
      <c r="H23" s="16">
        <f aca="true" t="shared" si="1" ref="H23:H29">ROUND(F23*G23,0)</f>
        <v>0</v>
      </c>
    </row>
    <row r="24" spans="1:8" s="6" customFormat="1" ht="12">
      <c r="A24" s="12">
        <v>10</v>
      </c>
      <c r="B24" s="13" t="s">
        <v>30</v>
      </c>
      <c r="C24" s="14" t="s">
        <v>49</v>
      </c>
      <c r="D24" s="14" t="s">
        <v>48</v>
      </c>
      <c r="E24" s="13" t="s">
        <v>33</v>
      </c>
      <c r="F24" s="15">
        <v>544.766</v>
      </c>
      <c r="G24" s="16"/>
      <c r="H24" s="16">
        <f t="shared" si="1"/>
        <v>0</v>
      </c>
    </row>
    <row r="25" spans="1:8" s="6" customFormat="1" ht="12">
      <c r="A25" s="12">
        <v>11</v>
      </c>
      <c r="B25" s="13" t="s">
        <v>30</v>
      </c>
      <c r="C25" s="14" t="s">
        <v>47</v>
      </c>
      <c r="D25" s="14" t="s">
        <v>46</v>
      </c>
      <c r="E25" s="13" t="s">
        <v>33</v>
      </c>
      <c r="F25" s="15">
        <v>56.113</v>
      </c>
      <c r="G25" s="16"/>
      <c r="H25" s="16">
        <f t="shared" si="1"/>
        <v>0</v>
      </c>
    </row>
    <row r="26" spans="1:8" s="6" customFormat="1" ht="12">
      <c r="A26" s="12">
        <v>12</v>
      </c>
      <c r="B26" s="13" t="s">
        <v>45</v>
      </c>
      <c r="C26" s="14" t="s">
        <v>44</v>
      </c>
      <c r="D26" s="14" t="s">
        <v>43</v>
      </c>
      <c r="E26" s="13" t="s">
        <v>33</v>
      </c>
      <c r="F26" s="15">
        <v>56.113</v>
      </c>
      <c r="G26" s="16"/>
      <c r="H26" s="16">
        <f t="shared" si="1"/>
        <v>0</v>
      </c>
    </row>
    <row r="27" spans="1:8" s="6" customFormat="1" ht="12">
      <c r="A27" s="12">
        <v>13</v>
      </c>
      <c r="B27" s="13" t="s">
        <v>30</v>
      </c>
      <c r="C27" s="14" t="s">
        <v>41</v>
      </c>
      <c r="D27" s="14" t="s">
        <v>40</v>
      </c>
      <c r="E27" s="13" t="s">
        <v>33</v>
      </c>
      <c r="F27" s="15">
        <v>56.113</v>
      </c>
      <c r="G27" s="16"/>
      <c r="H27" s="16">
        <f t="shared" si="1"/>
        <v>0</v>
      </c>
    </row>
    <row r="28" spans="1:8" s="6" customFormat="1" ht="12">
      <c r="A28" s="12">
        <v>14</v>
      </c>
      <c r="B28" s="13" t="s">
        <v>30</v>
      </c>
      <c r="C28" s="14" t="s">
        <v>91</v>
      </c>
      <c r="D28" s="14" t="s">
        <v>90</v>
      </c>
      <c r="E28" s="13" t="s">
        <v>33</v>
      </c>
      <c r="F28" s="15">
        <v>56.113</v>
      </c>
      <c r="G28" s="16"/>
      <c r="H28" s="16">
        <f t="shared" si="1"/>
        <v>0</v>
      </c>
    </row>
    <row r="29" spans="1:8" s="6" customFormat="1" ht="12">
      <c r="A29" s="12">
        <v>15</v>
      </c>
      <c r="B29" s="13" t="s">
        <v>31</v>
      </c>
      <c r="C29" s="14" t="s">
        <v>82</v>
      </c>
      <c r="D29" s="14" t="s">
        <v>81</v>
      </c>
      <c r="E29" s="13" t="s">
        <v>32</v>
      </c>
      <c r="F29" s="15">
        <v>1</v>
      </c>
      <c r="G29" s="16"/>
      <c r="H29" s="16">
        <f t="shared" si="1"/>
        <v>0</v>
      </c>
    </row>
    <row r="30" spans="1:8" s="54" customFormat="1" ht="21" customHeight="1">
      <c r="A30" s="59"/>
      <c r="B30" s="58"/>
      <c r="C30" s="57" t="s">
        <v>39</v>
      </c>
      <c r="D30" s="57" t="s">
        <v>38</v>
      </c>
      <c r="E30" s="57"/>
      <c r="F30" s="56"/>
      <c r="G30" s="55"/>
      <c r="H30" s="11">
        <f>SUBTOTAL(9,H31)</f>
        <v>0</v>
      </c>
    </row>
    <row r="31" spans="1:8" s="6" customFormat="1" ht="19.5">
      <c r="A31" s="12">
        <v>16</v>
      </c>
      <c r="B31" s="13" t="s">
        <v>30</v>
      </c>
      <c r="C31" s="14" t="s">
        <v>37</v>
      </c>
      <c r="D31" s="14" t="s">
        <v>36</v>
      </c>
      <c r="E31" s="13" t="s">
        <v>33</v>
      </c>
      <c r="F31" s="15">
        <v>142.455</v>
      </c>
      <c r="G31" s="16"/>
      <c r="H31" s="16">
        <f>ROUND(F31*G31,0)</f>
        <v>0</v>
      </c>
    </row>
    <row r="32" spans="1:8" s="6" customFormat="1" ht="18" customHeight="1">
      <c r="A32" s="17"/>
      <c r="B32" s="18"/>
      <c r="C32" s="19"/>
      <c r="D32" s="26" t="s">
        <v>19</v>
      </c>
      <c r="E32" s="20"/>
      <c r="F32" s="21"/>
      <c r="G32" s="22"/>
      <c r="H32" s="28">
        <f>ROUND((SUBTOTAL(9,H10:H31)),0)</f>
        <v>0</v>
      </c>
    </row>
    <row r="33" spans="1:8" s="6" customFormat="1" ht="18" customHeight="1">
      <c r="A33" s="17"/>
      <c r="B33" s="18"/>
      <c r="C33" s="19"/>
      <c r="D33" s="27" t="s">
        <v>34</v>
      </c>
      <c r="E33" s="23"/>
      <c r="F33" s="24"/>
      <c r="G33" s="25"/>
      <c r="H33" s="28">
        <f>ROUND((H32*0.21),0)</f>
        <v>0</v>
      </c>
    </row>
    <row r="34" spans="1:8" s="6" customFormat="1" ht="18" customHeight="1">
      <c r="A34" s="17"/>
      <c r="B34" s="18"/>
      <c r="C34" s="19"/>
      <c r="D34" s="26" t="s">
        <v>35</v>
      </c>
      <c r="E34" s="20"/>
      <c r="F34" s="21"/>
      <c r="G34" s="22"/>
      <c r="H34" s="28">
        <f>SUM(H32:H33)</f>
        <v>0</v>
      </c>
    </row>
  </sheetData>
  <sheetProtection/>
  <printOptions/>
  <pageMargins left="0.39370079040527345" right="0.39370079040527345" top="0.7874015808105469" bottom="0.7874015808105469" header="0" footer="0"/>
  <pageSetup fitToHeight="1" fitToWidth="1" horizontalDpi="600" verticalDpi="600" orientation="portrait" paperSize="9" scale="82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showGridLines="0" zoomScalePageLayoutView="0" workbookViewId="0" topLeftCell="A1">
      <selection activeCell="I27" sqref="I27:I30"/>
    </sheetView>
  </sheetViews>
  <sheetFormatPr defaultColWidth="9.00390625" defaultRowHeight="12" customHeight="1"/>
  <cols>
    <col min="1" max="1" width="3.57421875" style="53" customWidth="1"/>
    <col min="2" max="2" width="4.421875" style="52" customWidth="1"/>
    <col min="3" max="3" width="9.7109375" style="51" customWidth="1"/>
    <col min="4" max="4" width="63.140625" style="51" customWidth="1"/>
    <col min="5" max="5" width="4.421875" style="51" customWidth="1"/>
    <col min="6" max="6" width="9.57421875" style="50" customWidth="1"/>
    <col min="7" max="7" width="9.7109375" style="49" customWidth="1"/>
    <col min="8" max="8" width="13.421875" style="49" customWidth="1"/>
    <col min="9" max="16384" width="9.00390625" style="48" customWidth="1"/>
  </cols>
  <sheetData>
    <row r="1" spans="1:8" s="54" customFormat="1" ht="17.25" customHeight="1">
      <c r="A1" s="67" t="s">
        <v>27</v>
      </c>
      <c r="B1" s="60"/>
      <c r="C1" s="60"/>
      <c r="D1" s="60"/>
      <c r="E1" s="60"/>
      <c r="F1" s="60"/>
      <c r="G1" s="60"/>
      <c r="H1" s="60"/>
    </row>
    <row r="2" spans="1:8" s="54" customFormat="1" ht="16.5" customHeight="1">
      <c r="A2" s="66" t="s">
        <v>68</v>
      </c>
      <c r="B2" s="60"/>
      <c r="C2" s="60"/>
      <c r="D2" s="60"/>
      <c r="E2" s="60"/>
      <c r="F2" s="60"/>
      <c r="G2" s="60"/>
      <c r="H2" s="60"/>
    </row>
    <row r="3" spans="1:8" s="54" customFormat="1" ht="16.5" customHeight="1">
      <c r="A3" s="66" t="s">
        <v>89</v>
      </c>
      <c r="B3" s="60"/>
      <c r="C3" s="60"/>
      <c r="D3" s="60"/>
      <c r="E3" s="60"/>
      <c r="F3" s="61"/>
      <c r="G3" s="60"/>
      <c r="H3" s="60"/>
    </row>
    <row r="4" spans="1:8" s="54" customFormat="1" ht="13.5" customHeight="1">
      <c r="A4" s="60" t="s">
        <v>66</v>
      </c>
      <c r="B4" s="61"/>
      <c r="C4" s="60"/>
      <c r="D4" s="60"/>
      <c r="E4" s="60"/>
      <c r="F4" s="61"/>
      <c r="G4" s="60" t="s">
        <v>138</v>
      </c>
      <c r="H4" s="60"/>
    </row>
    <row r="5" spans="1:8" s="54" customFormat="1" ht="13.5" customHeight="1">
      <c r="A5" s="60" t="s">
        <v>136</v>
      </c>
      <c r="B5" s="65"/>
      <c r="C5" s="64"/>
      <c r="D5" s="64"/>
      <c r="E5" s="64"/>
      <c r="F5" s="63"/>
      <c r="G5" s="60" t="s">
        <v>137</v>
      </c>
      <c r="H5" s="62"/>
    </row>
    <row r="6" spans="1:8" s="54" customFormat="1" ht="4.5" customHeight="1">
      <c r="A6" s="61"/>
      <c r="B6" s="60"/>
      <c r="C6" s="60"/>
      <c r="D6" s="60"/>
      <c r="E6" s="60"/>
      <c r="F6" s="60"/>
      <c r="G6" s="60"/>
      <c r="H6" s="60"/>
    </row>
    <row r="7" spans="1:8" s="6" customFormat="1" ht="24" customHeight="1">
      <c r="A7" s="77" t="s">
        <v>25</v>
      </c>
      <c r="B7" s="77" t="s">
        <v>28</v>
      </c>
      <c r="C7" s="77" t="s">
        <v>29</v>
      </c>
      <c r="D7" s="77" t="s">
        <v>24</v>
      </c>
      <c r="E7" s="77" t="s">
        <v>23</v>
      </c>
      <c r="F7" s="77" t="s">
        <v>22</v>
      </c>
      <c r="G7" s="77" t="s">
        <v>21</v>
      </c>
      <c r="H7" s="77" t="s">
        <v>20</v>
      </c>
    </row>
    <row r="8" spans="1:8" s="6" customFormat="1" ht="15" customHeight="1">
      <c r="A8" s="77" t="s">
        <v>18</v>
      </c>
      <c r="B8" s="77" t="s">
        <v>15</v>
      </c>
      <c r="C8" s="77" t="s">
        <v>14</v>
      </c>
      <c r="D8" s="77" t="s">
        <v>13</v>
      </c>
      <c r="E8" s="77" t="s">
        <v>12</v>
      </c>
      <c r="F8" s="77" t="s">
        <v>11</v>
      </c>
      <c r="G8" s="77" t="s">
        <v>10</v>
      </c>
      <c r="H8" s="77" t="s">
        <v>16</v>
      </c>
    </row>
    <row r="9" spans="1:8" s="54" customFormat="1" ht="21" customHeight="1">
      <c r="A9" s="59"/>
      <c r="B9" s="58"/>
      <c r="C9" s="57" t="s">
        <v>17</v>
      </c>
      <c r="D9" s="57" t="s">
        <v>65</v>
      </c>
      <c r="E9" s="57"/>
      <c r="F9" s="56"/>
      <c r="G9" s="55"/>
      <c r="H9" s="55"/>
    </row>
    <row r="10" spans="1:8" s="54" customFormat="1" ht="21" customHeight="1">
      <c r="A10" s="59"/>
      <c r="B10" s="58"/>
      <c r="C10" s="57" t="s">
        <v>12</v>
      </c>
      <c r="D10" s="57" t="s">
        <v>64</v>
      </c>
      <c r="E10" s="57"/>
      <c r="F10" s="56"/>
      <c r="G10" s="55"/>
      <c r="H10" s="11">
        <f>SUBTOTAL(9,H11:H14)</f>
        <v>0</v>
      </c>
    </row>
    <row r="11" spans="1:8" s="6" customFormat="1" ht="12">
      <c r="A11" s="12">
        <v>1</v>
      </c>
      <c r="B11" s="13" t="s">
        <v>30</v>
      </c>
      <c r="C11" s="14" t="s">
        <v>88</v>
      </c>
      <c r="D11" s="14" t="s">
        <v>87</v>
      </c>
      <c r="E11" s="13" t="s">
        <v>26</v>
      </c>
      <c r="F11" s="15">
        <v>35.1</v>
      </c>
      <c r="G11" s="16"/>
      <c r="H11" s="16">
        <f>ROUND(F11*G11,0)</f>
        <v>0</v>
      </c>
    </row>
    <row r="12" spans="1:8" s="6" customFormat="1" ht="19.5">
      <c r="A12" s="12">
        <v>2</v>
      </c>
      <c r="B12" s="13" t="s">
        <v>30</v>
      </c>
      <c r="C12" s="14" t="s">
        <v>63</v>
      </c>
      <c r="D12" s="14" t="s">
        <v>62</v>
      </c>
      <c r="E12" s="13" t="s">
        <v>26</v>
      </c>
      <c r="F12" s="15">
        <v>365</v>
      </c>
      <c r="G12" s="16"/>
      <c r="H12" s="16">
        <f>ROUND(F12*G12,0)</f>
        <v>0</v>
      </c>
    </row>
    <row r="13" spans="1:8" s="6" customFormat="1" ht="12">
      <c r="A13" s="12">
        <v>3</v>
      </c>
      <c r="B13" s="13" t="s">
        <v>30</v>
      </c>
      <c r="C13" s="14" t="s">
        <v>61</v>
      </c>
      <c r="D13" s="14" t="s">
        <v>60</v>
      </c>
      <c r="E13" s="13" t="s">
        <v>26</v>
      </c>
      <c r="F13" s="15">
        <v>365</v>
      </c>
      <c r="G13" s="16"/>
      <c r="H13" s="16">
        <f>ROUND(F13*G13,0)</f>
        <v>0</v>
      </c>
    </row>
    <row r="14" spans="1:8" s="6" customFormat="1" ht="12">
      <c r="A14" s="12">
        <v>4</v>
      </c>
      <c r="B14" s="13" t="s">
        <v>30</v>
      </c>
      <c r="C14" s="14" t="s">
        <v>59</v>
      </c>
      <c r="D14" s="14" t="s">
        <v>58</v>
      </c>
      <c r="E14" s="13" t="s">
        <v>26</v>
      </c>
      <c r="F14" s="15">
        <v>365</v>
      </c>
      <c r="G14" s="16"/>
      <c r="H14" s="16">
        <f>ROUND(F14*G14,0)</f>
        <v>0</v>
      </c>
    </row>
    <row r="15" spans="1:8" s="54" customFormat="1" ht="21" customHeight="1">
      <c r="A15" s="59"/>
      <c r="B15" s="58"/>
      <c r="C15" s="57" t="s">
        <v>16</v>
      </c>
      <c r="D15" s="57" t="s">
        <v>72</v>
      </c>
      <c r="E15" s="57"/>
      <c r="F15" s="56"/>
      <c r="G15" s="55"/>
      <c r="H15" s="11">
        <f>SUBTOTAL(9,H16:H17)</f>
        <v>0</v>
      </c>
    </row>
    <row r="16" spans="1:8" s="6" customFormat="1" ht="12">
      <c r="A16" s="12">
        <v>5</v>
      </c>
      <c r="B16" s="13" t="s">
        <v>30</v>
      </c>
      <c r="C16" s="14" t="s">
        <v>86</v>
      </c>
      <c r="D16" s="14" t="s">
        <v>85</v>
      </c>
      <c r="E16" s="13" t="s">
        <v>69</v>
      </c>
      <c r="F16" s="15">
        <v>1</v>
      </c>
      <c r="G16" s="16"/>
      <c r="H16" s="16">
        <f>ROUND(F16*G16,0)</f>
        <v>0</v>
      </c>
    </row>
    <row r="17" spans="1:8" s="6" customFormat="1" ht="12">
      <c r="A17" s="12">
        <v>6</v>
      </c>
      <c r="B17" s="13" t="s">
        <v>30</v>
      </c>
      <c r="C17" s="14" t="s">
        <v>71</v>
      </c>
      <c r="D17" s="14" t="s">
        <v>70</v>
      </c>
      <c r="E17" s="13" t="s">
        <v>69</v>
      </c>
      <c r="F17" s="15">
        <v>3</v>
      </c>
      <c r="G17" s="16"/>
      <c r="H17" s="16">
        <f>ROUND(F17*G17,0)</f>
        <v>0</v>
      </c>
    </row>
    <row r="18" spans="1:8" s="54" customFormat="1" ht="21" customHeight="1">
      <c r="A18" s="59"/>
      <c r="B18" s="58"/>
      <c r="C18" s="57" t="s">
        <v>57</v>
      </c>
      <c r="D18" s="57" t="s">
        <v>56</v>
      </c>
      <c r="E18" s="57"/>
      <c r="F18" s="56"/>
      <c r="G18" s="55"/>
      <c r="H18" s="11">
        <f>SUBTOTAL(9,H19:H20)</f>
        <v>0</v>
      </c>
    </row>
    <row r="19" spans="1:8" s="6" customFormat="1" ht="12">
      <c r="A19" s="12">
        <v>7</v>
      </c>
      <c r="B19" s="13" t="s">
        <v>30</v>
      </c>
      <c r="C19" s="14" t="s">
        <v>55</v>
      </c>
      <c r="D19" s="14" t="s">
        <v>54</v>
      </c>
      <c r="E19" s="13" t="s">
        <v>26</v>
      </c>
      <c r="F19" s="15">
        <v>365</v>
      </c>
      <c r="G19" s="16"/>
      <c r="H19" s="16">
        <f>ROUND(F19*G19,0)</f>
        <v>0</v>
      </c>
    </row>
    <row r="20" spans="1:8" s="6" customFormat="1" ht="12">
      <c r="A20" s="12">
        <v>8</v>
      </c>
      <c r="B20" s="13" t="s">
        <v>30</v>
      </c>
      <c r="C20" s="14" t="s">
        <v>84</v>
      </c>
      <c r="D20" s="14" t="s">
        <v>83</v>
      </c>
      <c r="E20" s="13" t="s">
        <v>26</v>
      </c>
      <c r="F20" s="15">
        <v>35.1</v>
      </c>
      <c r="G20" s="16"/>
      <c r="H20" s="16">
        <f>ROUND(F20*G20,0)</f>
        <v>0</v>
      </c>
    </row>
    <row r="21" spans="1:8" s="54" customFormat="1" ht="21" customHeight="1">
      <c r="A21" s="59"/>
      <c r="B21" s="58"/>
      <c r="C21" s="57" t="s">
        <v>53</v>
      </c>
      <c r="D21" s="57" t="s">
        <v>52</v>
      </c>
      <c r="E21" s="57"/>
      <c r="F21" s="56"/>
      <c r="G21" s="55"/>
      <c r="H21" s="11">
        <f>SUBTOTAL(9,H22:H27)</f>
        <v>0</v>
      </c>
    </row>
    <row r="22" spans="1:8" s="6" customFormat="1" ht="12">
      <c r="A22" s="12">
        <v>9</v>
      </c>
      <c r="B22" s="13" t="s">
        <v>30</v>
      </c>
      <c r="C22" s="14" t="s">
        <v>51</v>
      </c>
      <c r="D22" s="14" t="s">
        <v>50</v>
      </c>
      <c r="E22" s="13" t="s">
        <v>33</v>
      </c>
      <c r="F22" s="15">
        <v>11.723</v>
      </c>
      <c r="G22" s="16"/>
      <c r="H22" s="16">
        <f aca="true" t="shared" si="0" ref="H22:H27">ROUND(F22*G22,0)</f>
        <v>0</v>
      </c>
    </row>
    <row r="23" spans="1:8" s="6" customFormat="1" ht="12">
      <c r="A23" s="12">
        <v>10</v>
      </c>
      <c r="B23" s="13" t="s">
        <v>30</v>
      </c>
      <c r="C23" s="14" t="s">
        <v>49</v>
      </c>
      <c r="D23" s="14" t="s">
        <v>48</v>
      </c>
      <c r="E23" s="13" t="s">
        <v>33</v>
      </c>
      <c r="F23" s="15">
        <v>199.291</v>
      </c>
      <c r="G23" s="16"/>
      <c r="H23" s="16">
        <f t="shared" si="0"/>
        <v>0</v>
      </c>
    </row>
    <row r="24" spans="1:8" s="6" customFormat="1" ht="12">
      <c r="A24" s="12">
        <v>11</v>
      </c>
      <c r="B24" s="13" t="s">
        <v>30</v>
      </c>
      <c r="C24" s="14" t="s">
        <v>47</v>
      </c>
      <c r="D24" s="14" t="s">
        <v>46</v>
      </c>
      <c r="E24" s="13" t="s">
        <v>33</v>
      </c>
      <c r="F24" s="15">
        <v>11.723</v>
      </c>
      <c r="G24" s="16"/>
      <c r="H24" s="16">
        <f t="shared" si="0"/>
        <v>0</v>
      </c>
    </row>
    <row r="25" spans="1:8" s="6" customFormat="1" ht="12">
      <c r="A25" s="12">
        <v>12</v>
      </c>
      <c r="B25" s="13" t="s">
        <v>45</v>
      </c>
      <c r="C25" s="14" t="s">
        <v>44</v>
      </c>
      <c r="D25" s="14" t="s">
        <v>43</v>
      </c>
      <c r="E25" s="13" t="s">
        <v>42</v>
      </c>
      <c r="F25" s="15">
        <v>5.862</v>
      </c>
      <c r="G25" s="16"/>
      <c r="H25" s="16">
        <f t="shared" si="0"/>
        <v>0</v>
      </c>
    </row>
    <row r="26" spans="1:8" s="6" customFormat="1" ht="12">
      <c r="A26" s="12">
        <v>13</v>
      </c>
      <c r="B26" s="13" t="s">
        <v>30</v>
      </c>
      <c r="C26" s="14" t="s">
        <v>41</v>
      </c>
      <c r="D26" s="14" t="s">
        <v>40</v>
      </c>
      <c r="E26" s="13" t="s">
        <v>33</v>
      </c>
      <c r="F26" s="15">
        <v>11.723</v>
      </c>
      <c r="G26" s="16"/>
      <c r="H26" s="16">
        <f t="shared" si="0"/>
        <v>0</v>
      </c>
    </row>
    <row r="27" spans="1:8" s="6" customFormat="1" ht="12">
      <c r="A27" s="12">
        <v>14</v>
      </c>
      <c r="B27" s="13" t="s">
        <v>31</v>
      </c>
      <c r="C27" s="14" t="s">
        <v>82</v>
      </c>
      <c r="D27" s="14" t="s">
        <v>81</v>
      </c>
      <c r="E27" s="13" t="s">
        <v>32</v>
      </c>
      <c r="F27" s="15">
        <v>1</v>
      </c>
      <c r="G27" s="16"/>
      <c r="H27" s="16">
        <f t="shared" si="0"/>
        <v>0</v>
      </c>
    </row>
    <row r="28" spans="1:9" s="54" customFormat="1" ht="21" customHeight="1">
      <c r="A28" s="59"/>
      <c r="B28" s="58"/>
      <c r="C28" s="57" t="s">
        <v>39</v>
      </c>
      <c r="D28" s="57" t="s">
        <v>38</v>
      </c>
      <c r="E28" s="57"/>
      <c r="F28" s="56"/>
      <c r="G28" s="55"/>
      <c r="H28" s="11">
        <f>SUBTOTAL(9,H29)</f>
        <v>0</v>
      </c>
      <c r="I28" s="6"/>
    </row>
    <row r="29" spans="1:8" s="6" customFormat="1" ht="19.5">
      <c r="A29" s="12">
        <v>15</v>
      </c>
      <c r="B29" s="13" t="s">
        <v>30</v>
      </c>
      <c r="C29" s="14" t="s">
        <v>37</v>
      </c>
      <c r="D29" s="14" t="s">
        <v>36</v>
      </c>
      <c r="E29" s="13" t="s">
        <v>33</v>
      </c>
      <c r="F29" s="15">
        <v>42.371</v>
      </c>
      <c r="G29" s="16"/>
      <c r="H29" s="16">
        <f>ROUND(F29*G29,0)</f>
        <v>0</v>
      </c>
    </row>
    <row r="30" spans="1:8" s="6" customFormat="1" ht="18" customHeight="1">
      <c r="A30" s="17"/>
      <c r="B30" s="18"/>
      <c r="C30" s="19"/>
      <c r="D30" s="26" t="s">
        <v>19</v>
      </c>
      <c r="E30" s="20"/>
      <c r="F30" s="21"/>
      <c r="G30" s="22"/>
      <c r="H30" s="28">
        <f>ROUND((SUBTOTAL(9,H10:H29)),0)</f>
        <v>0</v>
      </c>
    </row>
    <row r="31" spans="1:8" s="6" customFormat="1" ht="18" customHeight="1">
      <c r="A31" s="17"/>
      <c r="B31" s="18"/>
      <c r="C31" s="19"/>
      <c r="D31" s="27" t="s">
        <v>34</v>
      </c>
      <c r="E31" s="23"/>
      <c r="F31" s="24"/>
      <c r="G31" s="25"/>
      <c r="H31" s="28">
        <f>ROUND((H30*0.21),0)</f>
        <v>0</v>
      </c>
    </row>
    <row r="32" spans="1:8" s="6" customFormat="1" ht="18" customHeight="1">
      <c r="A32" s="17"/>
      <c r="B32" s="18"/>
      <c r="C32" s="19"/>
      <c r="D32" s="26" t="s">
        <v>35</v>
      </c>
      <c r="E32" s="20"/>
      <c r="F32" s="21"/>
      <c r="G32" s="22"/>
      <c r="H32" s="28">
        <f>SUM(H30:H31)</f>
        <v>0</v>
      </c>
    </row>
  </sheetData>
  <sheetProtection/>
  <printOptions/>
  <pageMargins left="0.39370079040527345" right="0.39370079040527345" top="0.7874015808105469" bottom="0.7874015808105469" header="0" footer="0"/>
  <pageSetup fitToHeight="1" fitToWidth="1" horizontalDpi="600" verticalDpi="600" orientation="portrait" paperSize="9" scale="7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2"/>
  <sheetViews>
    <sheetView showGridLines="0" zoomScalePageLayoutView="0" workbookViewId="0" topLeftCell="A1">
      <selection activeCell="G11" sqref="G11:G29"/>
    </sheetView>
  </sheetViews>
  <sheetFormatPr defaultColWidth="9.00390625" defaultRowHeight="12" customHeight="1"/>
  <cols>
    <col min="1" max="1" width="3.57421875" style="53" customWidth="1"/>
    <col min="2" max="2" width="4.421875" style="52" customWidth="1"/>
    <col min="3" max="3" width="9.7109375" style="51" customWidth="1"/>
    <col min="4" max="4" width="63.140625" style="51" customWidth="1"/>
    <col min="5" max="5" width="4.421875" style="51" customWidth="1"/>
    <col min="6" max="6" width="9.57421875" style="50" customWidth="1"/>
    <col min="7" max="7" width="9.7109375" style="49" customWidth="1"/>
    <col min="8" max="8" width="13.421875" style="49" customWidth="1"/>
    <col min="9" max="16384" width="9.00390625" style="48" customWidth="1"/>
  </cols>
  <sheetData>
    <row r="1" spans="1:8" s="54" customFormat="1" ht="17.25" customHeight="1">
      <c r="A1" s="67" t="s">
        <v>27</v>
      </c>
      <c r="B1" s="60"/>
      <c r="C1" s="60"/>
      <c r="D1" s="60"/>
      <c r="E1" s="60"/>
      <c r="F1" s="60"/>
      <c r="G1" s="60"/>
      <c r="H1" s="60"/>
    </row>
    <row r="2" spans="1:8" s="54" customFormat="1" ht="16.5" customHeight="1">
      <c r="A2" s="66" t="s">
        <v>68</v>
      </c>
      <c r="B2" s="60"/>
      <c r="C2" s="60"/>
      <c r="D2" s="60"/>
      <c r="E2" s="60"/>
      <c r="F2" s="60"/>
      <c r="G2" s="60"/>
      <c r="H2" s="60"/>
    </row>
    <row r="3" spans="1:8" s="54" customFormat="1" ht="16.5" customHeight="1">
      <c r="A3" s="66" t="s">
        <v>80</v>
      </c>
      <c r="B3" s="60"/>
      <c r="C3" s="60"/>
      <c r="D3" s="60"/>
      <c r="E3" s="60"/>
      <c r="F3" s="61"/>
      <c r="G3" s="60"/>
      <c r="H3" s="60"/>
    </row>
    <row r="4" spans="1:8" s="54" customFormat="1" ht="13.5" customHeight="1">
      <c r="A4" s="60" t="s">
        <v>66</v>
      </c>
      <c r="B4" s="61"/>
      <c r="C4" s="60"/>
      <c r="D4" s="60"/>
      <c r="E4" s="60"/>
      <c r="F4" s="61"/>
      <c r="G4" s="60" t="s">
        <v>138</v>
      </c>
      <c r="H4" s="60"/>
    </row>
    <row r="5" spans="1:8" s="54" customFormat="1" ht="13.5" customHeight="1">
      <c r="A5" s="60" t="s">
        <v>136</v>
      </c>
      <c r="B5" s="65"/>
      <c r="C5" s="64"/>
      <c r="D5" s="64"/>
      <c r="E5" s="64"/>
      <c r="F5" s="63"/>
      <c r="G5" s="60" t="s">
        <v>137</v>
      </c>
      <c r="H5" s="62"/>
    </row>
    <row r="6" spans="1:8" s="54" customFormat="1" ht="4.5" customHeight="1">
      <c r="A6" s="61"/>
      <c r="B6" s="60"/>
      <c r="C6" s="60"/>
      <c r="D6" s="60"/>
      <c r="E6" s="60"/>
      <c r="F6" s="60"/>
      <c r="G6" s="60"/>
      <c r="H6" s="60"/>
    </row>
    <row r="7" spans="1:8" s="6" customFormat="1" ht="24" customHeight="1">
      <c r="A7" s="77" t="s">
        <v>25</v>
      </c>
      <c r="B7" s="77" t="s">
        <v>28</v>
      </c>
      <c r="C7" s="77" t="s">
        <v>29</v>
      </c>
      <c r="D7" s="77" t="s">
        <v>24</v>
      </c>
      <c r="E7" s="77" t="s">
        <v>23</v>
      </c>
      <c r="F7" s="77" t="s">
        <v>22</v>
      </c>
      <c r="G7" s="77" t="s">
        <v>21</v>
      </c>
      <c r="H7" s="77" t="s">
        <v>20</v>
      </c>
    </row>
    <row r="8" spans="1:8" s="6" customFormat="1" ht="15" customHeight="1">
      <c r="A8" s="77" t="s">
        <v>18</v>
      </c>
      <c r="B8" s="77" t="s">
        <v>15</v>
      </c>
      <c r="C8" s="77" t="s">
        <v>14</v>
      </c>
      <c r="D8" s="77" t="s">
        <v>13</v>
      </c>
      <c r="E8" s="77" t="s">
        <v>12</v>
      </c>
      <c r="F8" s="77" t="s">
        <v>11</v>
      </c>
      <c r="G8" s="77" t="s">
        <v>10</v>
      </c>
      <c r="H8" s="77" t="s">
        <v>16</v>
      </c>
    </row>
    <row r="9" spans="1:8" s="54" customFormat="1" ht="21" customHeight="1">
      <c r="A9" s="59"/>
      <c r="B9" s="58"/>
      <c r="C9" s="57" t="s">
        <v>17</v>
      </c>
      <c r="D9" s="57" t="s">
        <v>65</v>
      </c>
      <c r="E9" s="57"/>
      <c r="F9" s="56"/>
      <c r="G9" s="55"/>
      <c r="H9" s="55"/>
    </row>
    <row r="10" spans="1:8" s="54" customFormat="1" ht="21" customHeight="1">
      <c r="A10" s="59"/>
      <c r="B10" s="58"/>
      <c r="C10" s="57" t="s">
        <v>18</v>
      </c>
      <c r="D10" s="57" t="s">
        <v>79</v>
      </c>
      <c r="E10" s="57"/>
      <c r="F10" s="56"/>
      <c r="G10" s="55"/>
      <c r="H10" s="11">
        <f>SUBTOTAL(9,H11:H12)</f>
        <v>0</v>
      </c>
    </row>
    <row r="11" spans="1:8" s="6" customFormat="1" ht="12">
      <c r="A11" s="12">
        <v>1</v>
      </c>
      <c r="B11" s="13" t="s">
        <v>30</v>
      </c>
      <c r="C11" s="14" t="s">
        <v>78</v>
      </c>
      <c r="D11" s="14" t="s">
        <v>77</v>
      </c>
      <c r="E11" s="13" t="s">
        <v>26</v>
      </c>
      <c r="F11" s="15">
        <v>105.8</v>
      </c>
      <c r="G11" s="16"/>
      <c r="H11" s="16">
        <f>ROUND(F11*G11,0)</f>
        <v>0</v>
      </c>
    </row>
    <row r="12" spans="1:8" s="6" customFormat="1" ht="12">
      <c r="A12" s="12">
        <v>2</v>
      </c>
      <c r="B12" s="13" t="s">
        <v>45</v>
      </c>
      <c r="C12" s="14" t="s">
        <v>76</v>
      </c>
      <c r="D12" s="14" t="s">
        <v>75</v>
      </c>
      <c r="E12" s="13" t="s">
        <v>26</v>
      </c>
      <c r="F12" s="15">
        <v>105.8</v>
      </c>
      <c r="G12" s="16"/>
      <c r="H12" s="16">
        <f>ROUND(F12*G12,0)</f>
        <v>0</v>
      </c>
    </row>
    <row r="13" spans="1:8" s="54" customFormat="1" ht="21" customHeight="1">
      <c r="A13" s="59"/>
      <c r="B13" s="58"/>
      <c r="C13" s="57" t="s">
        <v>12</v>
      </c>
      <c r="D13" s="57" t="s">
        <v>64</v>
      </c>
      <c r="E13" s="57"/>
      <c r="F13" s="56"/>
      <c r="G13" s="55"/>
      <c r="H13" s="11">
        <f>SUBTOTAL(9,H14:H17)</f>
        <v>0</v>
      </c>
    </row>
    <row r="14" spans="1:8" s="6" customFormat="1" ht="12">
      <c r="A14" s="12">
        <v>3</v>
      </c>
      <c r="B14" s="13" t="s">
        <v>30</v>
      </c>
      <c r="C14" s="14" t="s">
        <v>74</v>
      </c>
      <c r="D14" s="14" t="s">
        <v>73</v>
      </c>
      <c r="E14" s="13" t="s">
        <v>26</v>
      </c>
      <c r="F14" s="15">
        <v>105.8</v>
      </c>
      <c r="G14" s="16"/>
      <c r="H14" s="16">
        <f aca="true" t="shared" si="0" ref="H14:H29">ROUND(F14*G14,0)</f>
        <v>0</v>
      </c>
    </row>
    <row r="15" spans="1:8" s="6" customFormat="1" ht="19.5">
      <c r="A15" s="12">
        <v>4</v>
      </c>
      <c r="B15" s="13" t="s">
        <v>30</v>
      </c>
      <c r="C15" s="14" t="s">
        <v>63</v>
      </c>
      <c r="D15" s="14" t="s">
        <v>62</v>
      </c>
      <c r="E15" s="13" t="s">
        <v>26</v>
      </c>
      <c r="F15" s="15">
        <v>105.8</v>
      </c>
      <c r="G15" s="16"/>
      <c r="H15" s="16">
        <f t="shared" si="0"/>
        <v>0</v>
      </c>
    </row>
    <row r="16" spans="1:8" s="6" customFormat="1" ht="12">
      <c r="A16" s="12">
        <v>5</v>
      </c>
      <c r="B16" s="13" t="s">
        <v>30</v>
      </c>
      <c r="C16" s="14" t="s">
        <v>61</v>
      </c>
      <c r="D16" s="14" t="s">
        <v>60</v>
      </c>
      <c r="E16" s="13" t="s">
        <v>26</v>
      </c>
      <c r="F16" s="15">
        <v>105.8</v>
      </c>
      <c r="G16" s="16"/>
      <c r="H16" s="16">
        <f t="shared" si="0"/>
        <v>0</v>
      </c>
    </row>
    <row r="17" spans="1:8" s="6" customFormat="1" ht="12">
      <c r="A17" s="12">
        <v>6</v>
      </c>
      <c r="B17" s="13" t="s">
        <v>30</v>
      </c>
      <c r="C17" s="14" t="s">
        <v>59</v>
      </c>
      <c r="D17" s="14" t="s">
        <v>58</v>
      </c>
      <c r="E17" s="13" t="s">
        <v>26</v>
      </c>
      <c r="F17" s="15">
        <v>105.8</v>
      </c>
      <c r="G17" s="16"/>
      <c r="H17" s="16">
        <f t="shared" si="0"/>
        <v>0</v>
      </c>
    </row>
    <row r="18" spans="1:8" s="54" customFormat="1" ht="21" customHeight="1">
      <c r="A18" s="59"/>
      <c r="B18" s="58"/>
      <c r="C18" s="57" t="s">
        <v>16</v>
      </c>
      <c r="D18" s="57" t="s">
        <v>72</v>
      </c>
      <c r="E18" s="57"/>
      <c r="F18" s="56"/>
      <c r="G18" s="55"/>
      <c r="H18" s="11">
        <f>SUBTOTAL(9,H19)</f>
        <v>0</v>
      </c>
    </row>
    <row r="19" spans="1:8" s="6" customFormat="1" ht="12">
      <c r="A19" s="12">
        <v>7</v>
      </c>
      <c r="B19" s="13" t="s">
        <v>30</v>
      </c>
      <c r="C19" s="14" t="s">
        <v>71</v>
      </c>
      <c r="D19" s="14" t="s">
        <v>70</v>
      </c>
      <c r="E19" s="13" t="s">
        <v>69</v>
      </c>
      <c r="F19" s="15">
        <v>2</v>
      </c>
      <c r="G19" s="16"/>
      <c r="H19" s="16">
        <f t="shared" si="0"/>
        <v>0</v>
      </c>
    </row>
    <row r="20" spans="1:8" s="54" customFormat="1" ht="21" customHeight="1">
      <c r="A20" s="59"/>
      <c r="B20" s="58"/>
      <c r="C20" s="57" t="s">
        <v>57</v>
      </c>
      <c r="D20" s="57" t="s">
        <v>56</v>
      </c>
      <c r="E20" s="57"/>
      <c r="F20" s="56"/>
      <c r="G20" s="55"/>
      <c r="H20" s="11">
        <f>SUBTOTAL(9,H21)</f>
        <v>0</v>
      </c>
    </row>
    <row r="21" spans="1:8" s="6" customFormat="1" ht="12">
      <c r="A21" s="12">
        <v>8</v>
      </c>
      <c r="B21" s="13" t="s">
        <v>30</v>
      </c>
      <c r="C21" s="14" t="s">
        <v>55</v>
      </c>
      <c r="D21" s="14" t="s">
        <v>54</v>
      </c>
      <c r="E21" s="13" t="s">
        <v>26</v>
      </c>
      <c r="F21" s="15">
        <v>105.8</v>
      </c>
      <c r="G21" s="16"/>
      <c r="H21" s="16">
        <f t="shared" si="0"/>
        <v>0</v>
      </c>
    </row>
    <row r="22" spans="1:8" s="54" customFormat="1" ht="21" customHeight="1">
      <c r="A22" s="59"/>
      <c r="B22" s="58"/>
      <c r="C22" s="57" t="s">
        <v>53</v>
      </c>
      <c r="D22" s="57" t="s">
        <v>52</v>
      </c>
      <c r="E22" s="57"/>
      <c r="F22" s="56"/>
      <c r="G22" s="55"/>
      <c r="H22" s="11">
        <f>SUBTOTAL(9,H23:H27)</f>
        <v>0</v>
      </c>
    </row>
    <row r="23" spans="1:8" s="6" customFormat="1" ht="12">
      <c r="A23" s="12">
        <v>9</v>
      </c>
      <c r="B23" s="13" t="s">
        <v>30</v>
      </c>
      <c r="C23" s="14" t="s">
        <v>51</v>
      </c>
      <c r="D23" s="14" t="s">
        <v>50</v>
      </c>
      <c r="E23" s="13" t="s">
        <v>33</v>
      </c>
      <c r="F23" s="15">
        <v>2.116</v>
      </c>
      <c r="G23" s="16"/>
      <c r="H23" s="16">
        <f t="shared" si="0"/>
        <v>0</v>
      </c>
    </row>
    <row r="24" spans="1:8" s="6" customFormat="1" ht="12">
      <c r="A24" s="12">
        <v>10</v>
      </c>
      <c r="B24" s="13" t="s">
        <v>30</v>
      </c>
      <c r="C24" s="14" t="s">
        <v>49</v>
      </c>
      <c r="D24" s="14" t="s">
        <v>48</v>
      </c>
      <c r="E24" s="13" t="s">
        <v>33</v>
      </c>
      <c r="F24" s="15">
        <v>35.972</v>
      </c>
      <c r="G24" s="16"/>
      <c r="H24" s="16">
        <f t="shared" si="0"/>
        <v>0</v>
      </c>
    </row>
    <row r="25" spans="1:8" s="6" customFormat="1" ht="12">
      <c r="A25" s="12">
        <v>11</v>
      </c>
      <c r="B25" s="13" t="s">
        <v>30</v>
      </c>
      <c r="C25" s="14" t="s">
        <v>47</v>
      </c>
      <c r="D25" s="14" t="s">
        <v>46</v>
      </c>
      <c r="E25" s="13" t="s">
        <v>33</v>
      </c>
      <c r="F25" s="15">
        <v>2.116</v>
      </c>
      <c r="G25" s="16"/>
      <c r="H25" s="16">
        <f t="shared" si="0"/>
        <v>0</v>
      </c>
    </row>
    <row r="26" spans="1:8" s="6" customFormat="1" ht="12">
      <c r="A26" s="12">
        <v>12</v>
      </c>
      <c r="B26" s="13" t="s">
        <v>45</v>
      </c>
      <c r="C26" s="14" t="s">
        <v>44</v>
      </c>
      <c r="D26" s="14" t="s">
        <v>43</v>
      </c>
      <c r="E26" s="13" t="s">
        <v>42</v>
      </c>
      <c r="F26" s="15">
        <v>1.058</v>
      </c>
      <c r="G26" s="16"/>
      <c r="H26" s="16">
        <f t="shared" si="0"/>
        <v>0</v>
      </c>
    </row>
    <row r="27" spans="1:8" s="6" customFormat="1" ht="12">
      <c r="A27" s="12">
        <v>13</v>
      </c>
      <c r="B27" s="13" t="s">
        <v>30</v>
      </c>
      <c r="C27" s="14" t="s">
        <v>41</v>
      </c>
      <c r="D27" s="14" t="s">
        <v>40</v>
      </c>
      <c r="E27" s="13" t="s">
        <v>33</v>
      </c>
      <c r="F27" s="15">
        <v>2.116</v>
      </c>
      <c r="G27" s="16"/>
      <c r="H27" s="16">
        <f t="shared" si="0"/>
        <v>0</v>
      </c>
    </row>
    <row r="28" spans="1:8" s="54" customFormat="1" ht="21" customHeight="1">
      <c r="A28" s="59"/>
      <c r="B28" s="58"/>
      <c r="C28" s="57" t="s">
        <v>39</v>
      </c>
      <c r="D28" s="57" t="s">
        <v>38</v>
      </c>
      <c r="E28" s="57"/>
      <c r="F28" s="56"/>
      <c r="G28" s="55"/>
      <c r="H28" s="11">
        <f>SUBTOTAL(9,H29)</f>
        <v>0</v>
      </c>
    </row>
    <row r="29" spans="1:8" s="6" customFormat="1" ht="19.5">
      <c r="A29" s="12">
        <v>14</v>
      </c>
      <c r="B29" s="13" t="s">
        <v>30</v>
      </c>
      <c r="C29" s="14" t="s">
        <v>37</v>
      </c>
      <c r="D29" s="14" t="s">
        <v>36</v>
      </c>
      <c r="E29" s="13" t="s">
        <v>33</v>
      </c>
      <c r="F29" s="15">
        <v>29.478</v>
      </c>
      <c r="G29" s="16"/>
      <c r="H29" s="16">
        <f t="shared" si="0"/>
        <v>0</v>
      </c>
    </row>
    <row r="30" spans="1:8" s="6" customFormat="1" ht="18" customHeight="1">
      <c r="A30" s="17"/>
      <c r="B30" s="18"/>
      <c r="C30" s="19"/>
      <c r="D30" s="26" t="s">
        <v>19</v>
      </c>
      <c r="E30" s="20"/>
      <c r="F30" s="21"/>
      <c r="G30" s="22"/>
      <c r="H30" s="28">
        <f>ROUND((SUBTOTAL(9,H10:H29)),0)</f>
        <v>0</v>
      </c>
    </row>
    <row r="31" spans="1:8" s="6" customFormat="1" ht="18" customHeight="1">
      <c r="A31" s="17"/>
      <c r="B31" s="18"/>
      <c r="C31" s="19"/>
      <c r="D31" s="27" t="s">
        <v>34</v>
      </c>
      <c r="E31" s="23"/>
      <c r="F31" s="24"/>
      <c r="G31" s="25"/>
      <c r="H31" s="28">
        <f>ROUND((H30*0.21),0)</f>
        <v>0</v>
      </c>
    </row>
    <row r="32" spans="1:8" s="6" customFormat="1" ht="18" customHeight="1">
      <c r="A32" s="17"/>
      <c r="B32" s="18"/>
      <c r="C32" s="19"/>
      <c r="D32" s="26" t="s">
        <v>35</v>
      </c>
      <c r="E32" s="20"/>
      <c r="F32" s="21"/>
      <c r="G32" s="22"/>
      <c r="H32" s="28">
        <f>SUM(H30:H31)</f>
        <v>0</v>
      </c>
    </row>
  </sheetData>
  <sheetProtection/>
  <printOptions/>
  <pageMargins left="0.39370079040527345" right="0.39370079040527345" top="0.7874015808105469" bottom="0.7874015808105469" header="0" footer="0"/>
  <pageSetup fitToHeight="1" fitToWidth="1" horizontalDpi="600" verticalDpi="600" orientation="portrait" paperSize="9" scale="82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showGridLines="0" zoomScalePageLayoutView="0" workbookViewId="0" topLeftCell="A1">
      <selection activeCell="G11" sqref="G11:G23"/>
    </sheetView>
  </sheetViews>
  <sheetFormatPr defaultColWidth="9.00390625" defaultRowHeight="12" customHeight="1"/>
  <cols>
    <col min="1" max="1" width="3.57421875" style="53" customWidth="1"/>
    <col min="2" max="2" width="4.421875" style="52" customWidth="1"/>
    <col min="3" max="3" width="9.7109375" style="51" customWidth="1"/>
    <col min="4" max="4" width="63.140625" style="51" customWidth="1"/>
    <col min="5" max="5" width="4.421875" style="51" customWidth="1"/>
    <col min="6" max="6" width="9.57421875" style="50" customWidth="1"/>
    <col min="7" max="7" width="9.7109375" style="49" customWidth="1"/>
    <col min="8" max="8" width="13.421875" style="49" customWidth="1"/>
    <col min="9" max="16384" width="9.00390625" style="48" customWidth="1"/>
  </cols>
  <sheetData>
    <row r="1" spans="1:8" s="54" customFormat="1" ht="17.25" customHeight="1">
      <c r="A1" s="67" t="s">
        <v>27</v>
      </c>
      <c r="B1" s="60"/>
      <c r="C1" s="60"/>
      <c r="D1" s="60"/>
      <c r="E1" s="60"/>
      <c r="F1" s="60"/>
      <c r="G1" s="60"/>
      <c r="H1" s="60"/>
    </row>
    <row r="2" spans="1:8" s="54" customFormat="1" ht="16.5" customHeight="1">
      <c r="A2" s="66" t="s">
        <v>68</v>
      </c>
      <c r="B2" s="60"/>
      <c r="C2" s="60"/>
      <c r="D2" s="60"/>
      <c r="E2" s="60"/>
      <c r="F2" s="60"/>
      <c r="G2" s="60"/>
      <c r="H2" s="60"/>
    </row>
    <row r="3" spans="1:8" s="54" customFormat="1" ht="16.5" customHeight="1">
      <c r="A3" s="66" t="s">
        <v>67</v>
      </c>
      <c r="B3" s="60"/>
      <c r="C3" s="60"/>
      <c r="D3" s="60"/>
      <c r="E3" s="60"/>
      <c r="F3" s="61"/>
      <c r="G3" s="60"/>
      <c r="H3" s="60"/>
    </row>
    <row r="4" spans="1:8" s="54" customFormat="1" ht="13.5" customHeight="1">
      <c r="A4" s="60" t="s">
        <v>66</v>
      </c>
      <c r="B4" s="61"/>
      <c r="C4" s="60"/>
      <c r="D4" s="60"/>
      <c r="E4" s="60"/>
      <c r="F4" s="61"/>
      <c r="G4" s="60" t="s">
        <v>138</v>
      </c>
      <c r="H4" s="60"/>
    </row>
    <row r="5" spans="1:8" s="54" customFormat="1" ht="13.5" customHeight="1">
      <c r="A5" s="60" t="s">
        <v>136</v>
      </c>
      <c r="B5" s="65"/>
      <c r="C5" s="64"/>
      <c r="D5" s="64"/>
      <c r="E5" s="64"/>
      <c r="F5" s="63"/>
      <c r="G5" s="60" t="s">
        <v>137</v>
      </c>
      <c r="H5" s="62"/>
    </row>
    <row r="6" spans="1:8" s="54" customFormat="1" ht="4.5" customHeight="1">
      <c r="A6" s="61"/>
      <c r="B6" s="60"/>
      <c r="C6" s="60"/>
      <c r="D6" s="60"/>
      <c r="E6" s="60"/>
      <c r="F6" s="60"/>
      <c r="G6" s="60"/>
      <c r="H6" s="60"/>
    </row>
    <row r="7" spans="1:8" s="6" customFormat="1" ht="24" customHeight="1">
      <c r="A7" s="77" t="s">
        <v>25</v>
      </c>
      <c r="B7" s="77" t="s">
        <v>28</v>
      </c>
      <c r="C7" s="77" t="s">
        <v>29</v>
      </c>
      <c r="D7" s="77" t="s">
        <v>24</v>
      </c>
      <c r="E7" s="77" t="s">
        <v>23</v>
      </c>
      <c r="F7" s="77" t="s">
        <v>22</v>
      </c>
      <c r="G7" s="77" t="s">
        <v>21</v>
      </c>
      <c r="H7" s="77" t="s">
        <v>20</v>
      </c>
    </row>
    <row r="8" spans="1:8" s="6" customFormat="1" ht="15" customHeight="1">
      <c r="A8" s="77" t="s">
        <v>18</v>
      </c>
      <c r="B8" s="77" t="s">
        <v>15</v>
      </c>
      <c r="C8" s="77" t="s">
        <v>14</v>
      </c>
      <c r="D8" s="77" t="s">
        <v>13</v>
      </c>
      <c r="E8" s="77" t="s">
        <v>12</v>
      </c>
      <c r="F8" s="77" t="s">
        <v>11</v>
      </c>
      <c r="G8" s="77" t="s">
        <v>10</v>
      </c>
      <c r="H8" s="77" t="s">
        <v>16</v>
      </c>
    </row>
    <row r="9" spans="1:8" s="54" customFormat="1" ht="21" customHeight="1">
      <c r="A9" s="59"/>
      <c r="B9" s="58"/>
      <c r="C9" s="57" t="s">
        <v>17</v>
      </c>
      <c r="D9" s="57" t="s">
        <v>65</v>
      </c>
      <c r="E9" s="57"/>
      <c r="F9" s="56"/>
      <c r="G9" s="55"/>
      <c r="H9" s="55"/>
    </row>
    <row r="10" spans="1:8" s="54" customFormat="1" ht="21" customHeight="1">
      <c r="A10" s="59"/>
      <c r="B10" s="58"/>
      <c r="C10" s="57" t="s">
        <v>12</v>
      </c>
      <c r="D10" s="57" t="s">
        <v>64</v>
      </c>
      <c r="E10" s="57"/>
      <c r="F10" s="56"/>
      <c r="G10" s="55"/>
      <c r="H10" s="11">
        <f>SUBTOTAL(9,H11:H13)</f>
        <v>0</v>
      </c>
    </row>
    <row r="11" spans="1:8" s="6" customFormat="1" ht="19.5">
      <c r="A11" s="12">
        <v>1</v>
      </c>
      <c r="B11" s="13" t="s">
        <v>30</v>
      </c>
      <c r="C11" s="14" t="s">
        <v>63</v>
      </c>
      <c r="D11" s="14" t="s">
        <v>62</v>
      </c>
      <c r="E11" s="13" t="s">
        <v>26</v>
      </c>
      <c r="F11" s="15">
        <v>50</v>
      </c>
      <c r="G11" s="16"/>
      <c r="H11" s="16">
        <f>ROUND(F11*G11,0)</f>
        <v>0</v>
      </c>
    </row>
    <row r="12" spans="1:8" s="6" customFormat="1" ht="12">
      <c r="A12" s="12">
        <v>2</v>
      </c>
      <c r="B12" s="13" t="s">
        <v>30</v>
      </c>
      <c r="C12" s="14" t="s">
        <v>61</v>
      </c>
      <c r="D12" s="14" t="s">
        <v>60</v>
      </c>
      <c r="E12" s="13" t="s">
        <v>26</v>
      </c>
      <c r="F12" s="15">
        <v>50</v>
      </c>
      <c r="G12" s="16"/>
      <c r="H12" s="16">
        <f>ROUND(F12*G12,0)</f>
        <v>0</v>
      </c>
    </row>
    <row r="13" spans="1:8" s="6" customFormat="1" ht="12">
      <c r="A13" s="12">
        <v>3</v>
      </c>
      <c r="B13" s="13" t="s">
        <v>30</v>
      </c>
      <c r="C13" s="14" t="s">
        <v>59</v>
      </c>
      <c r="D13" s="14" t="s">
        <v>58</v>
      </c>
      <c r="E13" s="13" t="s">
        <v>26</v>
      </c>
      <c r="F13" s="15">
        <v>50</v>
      </c>
      <c r="G13" s="16"/>
      <c r="H13" s="16">
        <f>ROUND(F13*G13,0)</f>
        <v>0</v>
      </c>
    </row>
    <row r="14" spans="1:8" s="54" customFormat="1" ht="21" customHeight="1">
      <c r="A14" s="59"/>
      <c r="B14" s="58"/>
      <c r="C14" s="57" t="s">
        <v>57</v>
      </c>
      <c r="D14" s="57" t="s">
        <v>56</v>
      </c>
      <c r="E14" s="57"/>
      <c r="F14" s="56"/>
      <c r="G14" s="55"/>
      <c r="H14" s="11">
        <f>SUBTOTAL(9,H15)</f>
        <v>0</v>
      </c>
    </row>
    <row r="15" spans="1:8" s="6" customFormat="1" ht="12">
      <c r="A15" s="12">
        <v>4</v>
      </c>
      <c r="B15" s="13" t="s">
        <v>30</v>
      </c>
      <c r="C15" s="14" t="s">
        <v>55</v>
      </c>
      <c r="D15" s="14" t="s">
        <v>54</v>
      </c>
      <c r="E15" s="13" t="s">
        <v>26</v>
      </c>
      <c r="F15" s="15">
        <v>50</v>
      </c>
      <c r="G15" s="16"/>
      <c r="H15" s="16">
        <f>ROUND(F15*G15,0)</f>
        <v>0</v>
      </c>
    </row>
    <row r="16" spans="1:8" s="54" customFormat="1" ht="21" customHeight="1">
      <c r="A16" s="59"/>
      <c r="B16" s="58"/>
      <c r="C16" s="57" t="s">
        <v>53</v>
      </c>
      <c r="D16" s="57" t="s">
        <v>52</v>
      </c>
      <c r="E16" s="57"/>
      <c r="F16" s="56"/>
      <c r="G16" s="55"/>
      <c r="H16" s="11">
        <f>SUBTOTAL(9,H17:H21)</f>
        <v>0</v>
      </c>
    </row>
    <row r="17" spans="1:8" s="6" customFormat="1" ht="12">
      <c r="A17" s="12">
        <v>5</v>
      </c>
      <c r="B17" s="13" t="s">
        <v>30</v>
      </c>
      <c r="C17" s="14" t="s">
        <v>51</v>
      </c>
      <c r="D17" s="14" t="s">
        <v>50</v>
      </c>
      <c r="E17" s="13" t="s">
        <v>33</v>
      </c>
      <c r="F17" s="15">
        <v>1</v>
      </c>
      <c r="G17" s="16"/>
      <c r="H17" s="16">
        <f>ROUND(F17*G17,0)</f>
        <v>0</v>
      </c>
    </row>
    <row r="18" spans="1:8" s="6" customFormat="1" ht="12">
      <c r="A18" s="12">
        <v>6</v>
      </c>
      <c r="B18" s="13" t="s">
        <v>30</v>
      </c>
      <c r="C18" s="14" t="s">
        <v>49</v>
      </c>
      <c r="D18" s="14" t="s">
        <v>48</v>
      </c>
      <c r="E18" s="13" t="s">
        <v>33</v>
      </c>
      <c r="F18" s="15">
        <v>17</v>
      </c>
      <c r="G18" s="16"/>
      <c r="H18" s="16">
        <f>ROUND(F18*G18,0)</f>
        <v>0</v>
      </c>
    </row>
    <row r="19" spans="1:8" s="6" customFormat="1" ht="12">
      <c r="A19" s="12">
        <v>7</v>
      </c>
      <c r="B19" s="13" t="s">
        <v>30</v>
      </c>
      <c r="C19" s="14" t="s">
        <v>47</v>
      </c>
      <c r="D19" s="14" t="s">
        <v>46</v>
      </c>
      <c r="E19" s="13" t="s">
        <v>33</v>
      </c>
      <c r="F19" s="15">
        <v>1</v>
      </c>
      <c r="G19" s="16"/>
      <c r="H19" s="16">
        <f>ROUND(F19*G19,0)</f>
        <v>0</v>
      </c>
    </row>
    <row r="20" spans="1:8" s="6" customFormat="1" ht="12">
      <c r="A20" s="12">
        <v>8</v>
      </c>
      <c r="B20" s="13" t="s">
        <v>45</v>
      </c>
      <c r="C20" s="14" t="s">
        <v>44</v>
      </c>
      <c r="D20" s="14" t="s">
        <v>43</v>
      </c>
      <c r="E20" s="13" t="s">
        <v>42</v>
      </c>
      <c r="F20" s="15">
        <v>0.5</v>
      </c>
      <c r="G20" s="16"/>
      <c r="H20" s="16">
        <f>ROUND(F20*G20,0)</f>
        <v>0</v>
      </c>
    </row>
    <row r="21" spans="1:8" s="6" customFormat="1" ht="12">
      <c r="A21" s="12">
        <v>9</v>
      </c>
      <c r="B21" s="13" t="s">
        <v>30</v>
      </c>
      <c r="C21" s="14" t="s">
        <v>41</v>
      </c>
      <c r="D21" s="14" t="s">
        <v>40</v>
      </c>
      <c r="E21" s="13" t="s">
        <v>33</v>
      </c>
      <c r="F21" s="15">
        <v>1</v>
      </c>
      <c r="G21" s="16"/>
      <c r="H21" s="16">
        <f>ROUND(F21*G21,0)</f>
        <v>0</v>
      </c>
    </row>
    <row r="22" spans="1:8" s="54" customFormat="1" ht="21.75" customHeight="1">
      <c r="A22" s="59"/>
      <c r="B22" s="58"/>
      <c r="C22" s="57" t="s">
        <v>39</v>
      </c>
      <c r="D22" s="57" t="s">
        <v>38</v>
      </c>
      <c r="E22" s="57"/>
      <c r="F22" s="56"/>
      <c r="G22" s="55"/>
      <c r="H22" s="11">
        <f>SUBTOTAL(9,H23)</f>
        <v>0</v>
      </c>
    </row>
    <row r="23" spans="1:8" s="6" customFormat="1" ht="19.5">
      <c r="A23" s="12">
        <v>10</v>
      </c>
      <c r="B23" s="13" t="s">
        <v>30</v>
      </c>
      <c r="C23" s="14" t="s">
        <v>37</v>
      </c>
      <c r="D23" s="14" t="s">
        <v>36</v>
      </c>
      <c r="E23" s="13" t="s">
        <v>33</v>
      </c>
      <c r="F23" s="15">
        <v>4.671</v>
      </c>
      <c r="G23" s="16"/>
      <c r="H23" s="16">
        <f>ROUND(F23*G23,0)</f>
        <v>0</v>
      </c>
    </row>
    <row r="24" spans="1:8" s="6" customFormat="1" ht="18" customHeight="1">
      <c r="A24" s="17"/>
      <c r="B24" s="18"/>
      <c r="C24" s="19"/>
      <c r="D24" s="26" t="s">
        <v>19</v>
      </c>
      <c r="E24" s="20"/>
      <c r="F24" s="21"/>
      <c r="G24" s="22"/>
      <c r="H24" s="28">
        <f>ROUND((SUBTOTAL(9,H10:H23)),0)</f>
        <v>0</v>
      </c>
    </row>
    <row r="25" spans="1:8" s="6" customFormat="1" ht="18" customHeight="1">
      <c r="A25" s="17"/>
      <c r="B25" s="18"/>
      <c r="C25" s="19"/>
      <c r="D25" s="27" t="s">
        <v>34</v>
      </c>
      <c r="E25" s="23"/>
      <c r="F25" s="24"/>
      <c r="G25" s="25"/>
      <c r="H25" s="28">
        <f>ROUND((H24*0.21),0)</f>
        <v>0</v>
      </c>
    </row>
    <row r="26" spans="1:8" s="6" customFormat="1" ht="18" customHeight="1">
      <c r="A26" s="17"/>
      <c r="B26" s="18"/>
      <c r="C26" s="19"/>
      <c r="D26" s="26" t="s">
        <v>35</v>
      </c>
      <c r="E26" s="20"/>
      <c r="F26" s="21"/>
      <c r="G26" s="22"/>
      <c r="H26" s="28">
        <f>SUM(H24:H25)</f>
        <v>0</v>
      </c>
    </row>
  </sheetData>
  <sheetProtection/>
  <printOptions/>
  <pageMargins left="0.39370079040527345" right="0.39370079040527345" top="0.7874015808105469" bottom="0.7874015808105469" header="0" footer="0"/>
  <pageSetup fitToHeight="1" fitToWidth="1" horizontalDpi="600" verticalDpi="600" orientation="portrait" paperSize="9" scale="82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9"/>
  <sheetViews>
    <sheetView showGridLines="0" zoomScalePageLayoutView="0" workbookViewId="0" topLeftCell="A1">
      <selection activeCell="G11" sqref="G11:G26"/>
    </sheetView>
  </sheetViews>
  <sheetFormatPr defaultColWidth="9.00390625" defaultRowHeight="12" customHeight="1"/>
  <cols>
    <col min="1" max="1" width="3.57421875" style="53" customWidth="1"/>
    <col min="2" max="2" width="4.421875" style="52" customWidth="1"/>
    <col min="3" max="3" width="9.7109375" style="51" customWidth="1"/>
    <col min="4" max="4" width="63.140625" style="51" customWidth="1"/>
    <col min="5" max="5" width="4.421875" style="51" customWidth="1"/>
    <col min="6" max="6" width="9.57421875" style="50" customWidth="1"/>
    <col min="7" max="7" width="9.7109375" style="49" customWidth="1"/>
    <col min="8" max="8" width="13.421875" style="49" customWidth="1"/>
    <col min="9" max="16384" width="9.00390625" style="48" customWidth="1"/>
  </cols>
  <sheetData>
    <row r="1" spans="1:8" s="54" customFormat="1" ht="17.25" customHeight="1">
      <c r="A1" s="67" t="s">
        <v>27</v>
      </c>
      <c r="B1" s="60"/>
      <c r="C1" s="60"/>
      <c r="D1" s="60"/>
      <c r="E1" s="60"/>
      <c r="F1" s="60"/>
      <c r="G1" s="60"/>
      <c r="H1" s="60"/>
    </row>
    <row r="2" spans="1:8" s="54" customFormat="1" ht="16.5" customHeight="1">
      <c r="A2" s="66" t="s">
        <v>68</v>
      </c>
      <c r="B2" s="60"/>
      <c r="C2" s="60"/>
      <c r="D2" s="60"/>
      <c r="E2" s="60"/>
      <c r="F2" s="60"/>
      <c r="G2" s="60"/>
      <c r="H2" s="60"/>
    </row>
    <row r="3" spans="1:8" s="54" customFormat="1" ht="16.5" customHeight="1">
      <c r="A3" s="66" t="s">
        <v>101</v>
      </c>
      <c r="B3" s="60"/>
      <c r="C3" s="60"/>
      <c r="D3" s="60"/>
      <c r="E3" s="60"/>
      <c r="F3" s="61"/>
      <c r="G3" s="60"/>
      <c r="H3" s="60"/>
    </row>
    <row r="4" spans="1:8" s="54" customFormat="1" ht="13.5" customHeight="1">
      <c r="A4" s="60" t="s">
        <v>66</v>
      </c>
      <c r="B4" s="61"/>
      <c r="C4" s="60"/>
      <c r="D4" s="60"/>
      <c r="E4" s="60"/>
      <c r="F4" s="61"/>
      <c r="G4" s="60" t="s">
        <v>138</v>
      </c>
      <c r="H4" s="60"/>
    </row>
    <row r="5" spans="1:8" s="54" customFormat="1" ht="13.5" customHeight="1">
      <c r="A5" s="60" t="s">
        <v>136</v>
      </c>
      <c r="B5" s="65"/>
      <c r="C5" s="64"/>
      <c r="D5" s="64"/>
      <c r="E5" s="64"/>
      <c r="F5" s="63"/>
      <c r="G5" s="60" t="s">
        <v>137</v>
      </c>
      <c r="H5" s="62"/>
    </row>
    <row r="6" spans="1:8" s="54" customFormat="1" ht="4.5" customHeight="1">
      <c r="A6" s="61"/>
      <c r="B6" s="60"/>
      <c r="C6" s="60"/>
      <c r="D6" s="60"/>
      <c r="E6" s="60"/>
      <c r="F6" s="60"/>
      <c r="G6" s="60"/>
      <c r="H6" s="60"/>
    </row>
    <row r="7" spans="1:8" s="6" customFormat="1" ht="24" customHeight="1">
      <c r="A7" s="77" t="s">
        <v>25</v>
      </c>
      <c r="B7" s="77" t="s">
        <v>28</v>
      </c>
      <c r="C7" s="77" t="s">
        <v>29</v>
      </c>
      <c r="D7" s="77" t="s">
        <v>24</v>
      </c>
      <c r="E7" s="77" t="s">
        <v>23</v>
      </c>
      <c r="F7" s="77" t="s">
        <v>22</v>
      </c>
      <c r="G7" s="77" t="s">
        <v>21</v>
      </c>
      <c r="H7" s="77" t="s">
        <v>20</v>
      </c>
    </row>
    <row r="8" spans="1:8" s="6" customFormat="1" ht="15" customHeight="1">
      <c r="A8" s="77" t="s">
        <v>18</v>
      </c>
      <c r="B8" s="77" t="s">
        <v>15</v>
      </c>
      <c r="C8" s="77" t="s">
        <v>14</v>
      </c>
      <c r="D8" s="77" t="s">
        <v>13</v>
      </c>
      <c r="E8" s="77" t="s">
        <v>12</v>
      </c>
      <c r="F8" s="77" t="s">
        <v>11</v>
      </c>
      <c r="G8" s="77" t="s">
        <v>10</v>
      </c>
      <c r="H8" s="77" t="s">
        <v>16</v>
      </c>
    </row>
    <row r="9" spans="1:8" s="54" customFormat="1" ht="21" customHeight="1">
      <c r="A9" s="59"/>
      <c r="B9" s="58"/>
      <c r="C9" s="57" t="s">
        <v>17</v>
      </c>
      <c r="D9" s="57" t="s">
        <v>65</v>
      </c>
      <c r="E9" s="57"/>
      <c r="F9" s="56"/>
      <c r="G9" s="55"/>
      <c r="H9" s="55"/>
    </row>
    <row r="10" spans="1:8" s="54" customFormat="1" ht="21" customHeight="1">
      <c r="A10" s="59"/>
      <c r="B10" s="58"/>
      <c r="C10" s="57" t="s">
        <v>12</v>
      </c>
      <c r="D10" s="57" t="s">
        <v>64</v>
      </c>
      <c r="E10" s="57"/>
      <c r="F10" s="56"/>
      <c r="G10" s="55"/>
      <c r="H10" s="11">
        <f>SUBTOTAL(9,H11:H13)</f>
        <v>0</v>
      </c>
    </row>
    <row r="11" spans="1:8" s="6" customFormat="1" ht="19.5">
      <c r="A11" s="12">
        <v>1</v>
      </c>
      <c r="B11" s="13" t="s">
        <v>30</v>
      </c>
      <c r="C11" s="14" t="s">
        <v>63</v>
      </c>
      <c r="D11" s="14" t="s">
        <v>62</v>
      </c>
      <c r="E11" s="13" t="s">
        <v>26</v>
      </c>
      <c r="F11" s="15">
        <v>138</v>
      </c>
      <c r="G11" s="16"/>
      <c r="H11" s="16">
        <f>ROUND(F11*G11,0)</f>
        <v>0</v>
      </c>
    </row>
    <row r="12" spans="1:8" s="6" customFormat="1" ht="12">
      <c r="A12" s="12">
        <v>2</v>
      </c>
      <c r="B12" s="13" t="s">
        <v>30</v>
      </c>
      <c r="C12" s="14" t="s">
        <v>61</v>
      </c>
      <c r="D12" s="14" t="s">
        <v>60</v>
      </c>
      <c r="E12" s="13" t="s">
        <v>26</v>
      </c>
      <c r="F12" s="15">
        <v>138</v>
      </c>
      <c r="G12" s="16"/>
      <c r="H12" s="16">
        <f>ROUND(F12*G12,0)</f>
        <v>0</v>
      </c>
    </row>
    <row r="13" spans="1:8" s="6" customFormat="1" ht="12">
      <c r="A13" s="12">
        <v>3</v>
      </c>
      <c r="B13" s="13" t="s">
        <v>30</v>
      </c>
      <c r="C13" s="14" t="s">
        <v>59</v>
      </c>
      <c r="D13" s="14" t="s">
        <v>58</v>
      </c>
      <c r="E13" s="13" t="s">
        <v>26</v>
      </c>
      <c r="F13" s="15">
        <v>138</v>
      </c>
      <c r="G13" s="16"/>
      <c r="H13" s="16">
        <f>ROUND(F13*G13,0)</f>
        <v>0</v>
      </c>
    </row>
    <row r="14" spans="1:8" s="54" customFormat="1" ht="21" customHeight="1">
      <c r="A14" s="59"/>
      <c r="B14" s="58"/>
      <c r="C14" s="57" t="s">
        <v>16</v>
      </c>
      <c r="D14" s="57" t="s">
        <v>72</v>
      </c>
      <c r="E14" s="57"/>
      <c r="F14" s="56"/>
      <c r="G14" s="55"/>
      <c r="H14" s="11">
        <f>SUBTOTAL(9,H15:H16)</f>
        <v>0</v>
      </c>
    </row>
    <row r="15" spans="1:8" s="6" customFormat="1" ht="12">
      <c r="A15" s="12">
        <v>4</v>
      </c>
      <c r="B15" s="13" t="s">
        <v>30</v>
      </c>
      <c r="C15" s="14" t="s">
        <v>71</v>
      </c>
      <c r="D15" s="14" t="s">
        <v>70</v>
      </c>
      <c r="E15" s="13" t="s">
        <v>69</v>
      </c>
      <c r="F15" s="15">
        <v>1</v>
      </c>
      <c r="G15" s="16"/>
      <c r="H15" s="16">
        <f>ROUND(F15*G15,0)</f>
        <v>0</v>
      </c>
    </row>
    <row r="16" spans="1:8" s="6" customFormat="1" ht="19.5">
      <c r="A16" s="12">
        <v>5</v>
      </c>
      <c r="B16" s="13" t="s">
        <v>30</v>
      </c>
      <c r="C16" s="14" t="s">
        <v>100</v>
      </c>
      <c r="D16" s="14" t="s">
        <v>99</v>
      </c>
      <c r="E16" s="13" t="s">
        <v>69</v>
      </c>
      <c r="F16" s="15">
        <v>1</v>
      </c>
      <c r="G16" s="16"/>
      <c r="H16" s="16">
        <f>ROUND(F16*G16,0)</f>
        <v>0</v>
      </c>
    </row>
    <row r="17" spans="1:8" s="54" customFormat="1" ht="21" customHeight="1">
      <c r="A17" s="59"/>
      <c r="B17" s="58"/>
      <c r="C17" s="57" t="s">
        <v>57</v>
      </c>
      <c r="D17" s="57" t="s">
        <v>56</v>
      </c>
      <c r="E17" s="57"/>
      <c r="F17" s="56"/>
      <c r="G17" s="55"/>
      <c r="H17" s="11">
        <f>SUBTOTAL(9,H18)</f>
        <v>0</v>
      </c>
    </row>
    <row r="18" spans="1:8" s="6" customFormat="1" ht="12">
      <c r="A18" s="12">
        <v>6</v>
      </c>
      <c r="B18" s="13" t="s">
        <v>30</v>
      </c>
      <c r="C18" s="14" t="s">
        <v>55</v>
      </c>
      <c r="D18" s="14" t="s">
        <v>54</v>
      </c>
      <c r="E18" s="13" t="s">
        <v>26</v>
      </c>
      <c r="F18" s="15">
        <v>138</v>
      </c>
      <c r="G18" s="16"/>
      <c r="H18" s="16">
        <f>ROUND(F18*G18,0)</f>
        <v>0</v>
      </c>
    </row>
    <row r="19" spans="1:8" s="54" customFormat="1" ht="21" customHeight="1">
      <c r="A19" s="59"/>
      <c r="B19" s="58"/>
      <c r="C19" s="57" t="s">
        <v>53</v>
      </c>
      <c r="D19" s="57" t="s">
        <v>52</v>
      </c>
      <c r="E19" s="57"/>
      <c r="F19" s="56"/>
      <c r="G19" s="55"/>
      <c r="H19" s="11">
        <f>SUBTOTAL(9,H20:H24)</f>
        <v>0</v>
      </c>
    </row>
    <row r="20" spans="1:8" s="6" customFormat="1" ht="12">
      <c r="A20" s="12">
        <v>7</v>
      </c>
      <c r="B20" s="13" t="s">
        <v>30</v>
      </c>
      <c r="C20" s="14" t="s">
        <v>51</v>
      </c>
      <c r="D20" s="14" t="s">
        <v>50</v>
      </c>
      <c r="E20" s="13" t="s">
        <v>33</v>
      </c>
      <c r="F20" s="15">
        <v>2.76</v>
      </c>
      <c r="G20" s="16"/>
      <c r="H20" s="16">
        <f>ROUND(F20*G20,0)</f>
        <v>0</v>
      </c>
    </row>
    <row r="21" spans="1:8" s="6" customFormat="1" ht="12">
      <c r="A21" s="12">
        <v>8</v>
      </c>
      <c r="B21" s="13" t="s">
        <v>30</v>
      </c>
      <c r="C21" s="14" t="s">
        <v>49</v>
      </c>
      <c r="D21" s="14" t="s">
        <v>48</v>
      </c>
      <c r="E21" s="13" t="s">
        <v>33</v>
      </c>
      <c r="F21" s="15">
        <v>46.92</v>
      </c>
      <c r="G21" s="16"/>
      <c r="H21" s="16">
        <f>ROUND(F21*G21,0)</f>
        <v>0</v>
      </c>
    </row>
    <row r="22" spans="1:8" s="6" customFormat="1" ht="12">
      <c r="A22" s="12">
        <v>9</v>
      </c>
      <c r="B22" s="13" t="s">
        <v>30</v>
      </c>
      <c r="C22" s="14" t="s">
        <v>47</v>
      </c>
      <c r="D22" s="14" t="s">
        <v>46</v>
      </c>
      <c r="E22" s="13" t="s">
        <v>33</v>
      </c>
      <c r="F22" s="15">
        <v>2.76</v>
      </c>
      <c r="G22" s="16"/>
      <c r="H22" s="16">
        <f>ROUND(F22*G22,0)</f>
        <v>0</v>
      </c>
    </row>
    <row r="23" spans="1:8" s="6" customFormat="1" ht="12">
      <c r="A23" s="12">
        <v>10</v>
      </c>
      <c r="B23" s="13" t="s">
        <v>45</v>
      </c>
      <c r="C23" s="14" t="s">
        <v>44</v>
      </c>
      <c r="D23" s="14" t="s">
        <v>43</v>
      </c>
      <c r="E23" s="13" t="s">
        <v>42</v>
      </c>
      <c r="F23" s="15">
        <v>1.38</v>
      </c>
      <c r="G23" s="16"/>
      <c r="H23" s="16">
        <f>ROUND(F23*G23,0)</f>
        <v>0</v>
      </c>
    </row>
    <row r="24" spans="1:8" s="6" customFormat="1" ht="12">
      <c r="A24" s="12">
        <v>11</v>
      </c>
      <c r="B24" s="13" t="s">
        <v>30</v>
      </c>
      <c r="C24" s="14" t="s">
        <v>41</v>
      </c>
      <c r="D24" s="14" t="s">
        <v>40</v>
      </c>
      <c r="E24" s="13" t="s">
        <v>33</v>
      </c>
      <c r="F24" s="15">
        <v>2.76</v>
      </c>
      <c r="G24" s="16"/>
      <c r="H24" s="16">
        <f>ROUND(F24*G24,0)</f>
        <v>0</v>
      </c>
    </row>
    <row r="25" spans="1:8" s="54" customFormat="1" ht="21" customHeight="1">
      <c r="A25" s="59"/>
      <c r="B25" s="58"/>
      <c r="C25" s="57" t="s">
        <v>39</v>
      </c>
      <c r="D25" s="57" t="s">
        <v>38</v>
      </c>
      <c r="E25" s="57"/>
      <c r="F25" s="56"/>
      <c r="G25" s="55"/>
      <c r="H25" s="11">
        <f>SUBTOTAL(9,H26)</f>
        <v>0</v>
      </c>
    </row>
    <row r="26" spans="1:8" s="6" customFormat="1" ht="19.5">
      <c r="A26" s="12">
        <v>12</v>
      </c>
      <c r="B26" s="13" t="s">
        <v>30</v>
      </c>
      <c r="C26" s="14" t="s">
        <v>37</v>
      </c>
      <c r="D26" s="14" t="s">
        <v>36</v>
      </c>
      <c r="E26" s="13" t="s">
        <v>33</v>
      </c>
      <c r="F26" s="15">
        <v>13.622</v>
      </c>
      <c r="G26" s="16"/>
      <c r="H26" s="16">
        <f>ROUND(F26*G26,0)</f>
        <v>0</v>
      </c>
    </row>
    <row r="27" spans="1:8" s="6" customFormat="1" ht="18" customHeight="1">
      <c r="A27" s="17"/>
      <c r="B27" s="18"/>
      <c r="C27" s="19"/>
      <c r="D27" s="26" t="s">
        <v>19</v>
      </c>
      <c r="E27" s="20"/>
      <c r="F27" s="21"/>
      <c r="G27" s="22"/>
      <c r="H27" s="28">
        <f>ROUND((SUBTOTAL(9,H10:H26)),0)</f>
        <v>0</v>
      </c>
    </row>
    <row r="28" spans="1:8" s="6" customFormat="1" ht="18" customHeight="1">
      <c r="A28" s="17"/>
      <c r="B28" s="18"/>
      <c r="C28" s="19"/>
      <c r="D28" s="27" t="s">
        <v>34</v>
      </c>
      <c r="E28" s="23"/>
      <c r="F28" s="24"/>
      <c r="G28" s="25"/>
      <c r="H28" s="28">
        <f>ROUND((H27*0.21),0)</f>
        <v>0</v>
      </c>
    </row>
    <row r="29" spans="1:8" s="6" customFormat="1" ht="18" customHeight="1">
      <c r="A29" s="17"/>
      <c r="B29" s="18"/>
      <c r="C29" s="19"/>
      <c r="D29" s="26" t="s">
        <v>35</v>
      </c>
      <c r="E29" s="20"/>
      <c r="F29" s="21"/>
      <c r="G29" s="22"/>
      <c r="H29" s="28">
        <f>SUM(H27:H28)</f>
        <v>0</v>
      </c>
    </row>
  </sheetData>
  <sheetProtection/>
  <printOptions/>
  <pageMargins left="0.39370079040527345" right="0.39370079040527345" top="0.7874015808105469" bottom="0.7874015808105469" header="0" footer="0"/>
  <pageSetup fitToHeight="1" fitToWidth="1" horizontalDpi="600" verticalDpi="600" orientation="portrait" paperSize="9" scale="82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7"/>
  <sheetViews>
    <sheetView showGridLines="0" zoomScalePageLayoutView="0" workbookViewId="0" topLeftCell="A1">
      <selection activeCell="G10" sqref="G10:G34"/>
    </sheetView>
  </sheetViews>
  <sheetFormatPr defaultColWidth="9.00390625" defaultRowHeight="12" customHeight="1"/>
  <cols>
    <col min="1" max="1" width="3.57421875" style="53" customWidth="1"/>
    <col min="2" max="2" width="4.421875" style="52" customWidth="1"/>
    <col min="3" max="3" width="9.7109375" style="51" customWidth="1"/>
    <col min="4" max="4" width="63.140625" style="51" customWidth="1"/>
    <col min="5" max="5" width="4.421875" style="51" customWidth="1"/>
    <col min="6" max="6" width="9.57421875" style="50" customWidth="1"/>
    <col min="7" max="7" width="9.7109375" style="49" customWidth="1"/>
    <col min="8" max="8" width="13.421875" style="49" customWidth="1"/>
    <col min="9" max="16384" width="9.00390625" style="48" customWidth="1"/>
  </cols>
  <sheetData>
    <row r="1" spans="1:8" s="54" customFormat="1" ht="17.25" customHeight="1">
      <c r="A1" s="67" t="s">
        <v>27</v>
      </c>
      <c r="B1" s="60"/>
      <c r="C1" s="60"/>
      <c r="D1" s="60"/>
      <c r="E1" s="60"/>
      <c r="F1" s="60"/>
      <c r="G1" s="60"/>
      <c r="H1" s="60"/>
    </row>
    <row r="2" spans="1:8" s="54" customFormat="1" ht="16.5" customHeight="1">
      <c r="A2" s="74" t="s">
        <v>68</v>
      </c>
      <c r="B2" s="60"/>
      <c r="C2" s="60"/>
      <c r="D2" s="60"/>
      <c r="E2" s="60"/>
      <c r="F2" s="60"/>
      <c r="G2" s="60"/>
      <c r="H2" s="60"/>
    </row>
    <row r="3" spans="1:8" s="54" customFormat="1" ht="16.5" customHeight="1">
      <c r="A3" s="66" t="s">
        <v>114</v>
      </c>
      <c r="B3" s="60"/>
      <c r="C3" s="60"/>
      <c r="D3" s="60"/>
      <c r="E3" s="60"/>
      <c r="F3" s="61"/>
      <c r="G3" s="60"/>
      <c r="H3" s="60"/>
    </row>
    <row r="4" spans="1:8" s="54" customFormat="1" ht="13.5" customHeight="1">
      <c r="A4" s="60" t="s">
        <v>66</v>
      </c>
      <c r="B4" s="61"/>
      <c r="C4" s="60"/>
      <c r="D4" s="60"/>
      <c r="E4" s="60"/>
      <c r="F4" s="61"/>
      <c r="G4" s="60" t="s">
        <v>138</v>
      </c>
      <c r="H4" s="60"/>
    </row>
    <row r="5" spans="1:8" s="54" customFormat="1" ht="13.5" customHeight="1">
      <c r="A5" s="60" t="s">
        <v>136</v>
      </c>
      <c r="B5" s="65"/>
      <c r="C5" s="64"/>
      <c r="D5" s="64"/>
      <c r="E5" s="64"/>
      <c r="F5" s="63"/>
      <c r="G5" s="60" t="s">
        <v>137</v>
      </c>
      <c r="H5" s="62"/>
    </row>
    <row r="6" spans="1:8" s="54" customFormat="1" ht="4.5" customHeight="1">
      <c r="A6" s="61"/>
      <c r="B6" s="60"/>
      <c r="C6" s="60"/>
      <c r="D6" s="60"/>
      <c r="E6" s="60"/>
      <c r="F6" s="60"/>
      <c r="G6" s="60"/>
      <c r="H6" s="60"/>
    </row>
    <row r="7" spans="1:8" s="6" customFormat="1" ht="24" customHeight="1">
      <c r="A7" s="77" t="s">
        <v>25</v>
      </c>
      <c r="B7" s="77" t="s">
        <v>28</v>
      </c>
      <c r="C7" s="77" t="s">
        <v>29</v>
      </c>
      <c r="D7" s="77" t="s">
        <v>24</v>
      </c>
      <c r="E7" s="77" t="s">
        <v>23</v>
      </c>
      <c r="F7" s="77" t="s">
        <v>22</v>
      </c>
      <c r="G7" s="77" t="s">
        <v>21</v>
      </c>
      <c r="H7" s="77" t="s">
        <v>20</v>
      </c>
    </row>
    <row r="8" spans="1:8" s="6" customFormat="1" ht="15" customHeight="1">
      <c r="A8" s="77" t="s">
        <v>18</v>
      </c>
      <c r="B8" s="77" t="s">
        <v>15</v>
      </c>
      <c r="C8" s="77" t="s">
        <v>14</v>
      </c>
      <c r="D8" s="77" t="s">
        <v>13</v>
      </c>
      <c r="E8" s="77" t="s">
        <v>12</v>
      </c>
      <c r="F8" s="77" t="s">
        <v>11</v>
      </c>
      <c r="G8" s="77" t="s">
        <v>10</v>
      </c>
      <c r="H8" s="77" t="s">
        <v>16</v>
      </c>
    </row>
    <row r="9" spans="1:8" s="54" customFormat="1" ht="21" customHeight="1">
      <c r="A9" s="59"/>
      <c r="B9" s="58"/>
      <c r="C9" s="57" t="s">
        <v>17</v>
      </c>
      <c r="D9" s="57" t="s">
        <v>65</v>
      </c>
      <c r="E9" s="57"/>
      <c r="F9" s="56"/>
      <c r="G9" s="55"/>
      <c r="H9" s="11">
        <f>SUBTOTAL(9,H10)</f>
        <v>0</v>
      </c>
    </row>
    <row r="10" spans="1:8" s="6" customFormat="1" ht="12">
      <c r="A10" s="12">
        <v>1</v>
      </c>
      <c r="B10" s="13" t="s">
        <v>30</v>
      </c>
      <c r="C10" s="14" t="s">
        <v>98</v>
      </c>
      <c r="D10" s="14" t="s">
        <v>97</v>
      </c>
      <c r="E10" s="13" t="s">
        <v>26</v>
      </c>
      <c r="F10" s="15">
        <v>84</v>
      </c>
      <c r="G10" s="16"/>
      <c r="H10" s="16">
        <f>ROUND(F10*G10,0)</f>
        <v>0</v>
      </c>
    </row>
    <row r="11" spans="1:8" s="54" customFormat="1" ht="21" customHeight="1">
      <c r="A11" s="59"/>
      <c r="B11" s="58"/>
      <c r="C11" s="57" t="s">
        <v>12</v>
      </c>
      <c r="D11" s="57" t="s">
        <v>64</v>
      </c>
      <c r="E11" s="57"/>
      <c r="F11" s="56"/>
      <c r="G11" s="55"/>
      <c r="H11" s="11">
        <f>SUBTOTAL(9,H12:H16)</f>
        <v>0</v>
      </c>
    </row>
    <row r="12" spans="1:8" s="6" customFormat="1" ht="12">
      <c r="A12" s="12">
        <v>2</v>
      </c>
      <c r="B12" s="13" t="s">
        <v>30</v>
      </c>
      <c r="C12" s="14" t="s">
        <v>88</v>
      </c>
      <c r="D12" s="14" t="s">
        <v>87</v>
      </c>
      <c r="E12" s="13" t="s">
        <v>26</v>
      </c>
      <c r="F12" s="15">
        <v>115.2</v>
      </c>
      <c r="G12" s="16"/>
      <c r="H12" s="16">
        <f>ROUND(F12*G12,0)</f>
        <v>0</v>
      </c>
    </row>
    <row r="13" spans="1:8" s="6" customFormat="1" ht="19.5">
      <c r="A13" s="12">
        <v>3</v>
      </c>
      <c r="B13" s="13" t="s">
        <v>30</v>
      </c>
      <c r="C13" s="14" t="s">
        <v>63</v>
      </c>
      <c r="D13" s="14" t="s">
        <v>62</v>
      </c>
      <c r="E13" s="13" t="s">
        <v>26</v>
      </c>
      <c r="F13" s="15">
        <v>1012</v>
      </c>
      <c r="G13" s="16"/>
      <c r="H13" s="16">
        <f>ROUND(F13*G13,0)</f>
        <v>0</v>
      </c>
    </row>
    <row r="14" spans="1:8" s="6" customFormat="1" ht="12">
      <c r="A14" s="12">
        <v>4</v>
      </c>
      <c r="B14" s="13" t="s">
        <v>30</v>
      </c>
      <c r="C14" s="14" t="s">
        <v>61</v>
      </c>
      <c r="D14" s="14" t="s">
        <v>60</v>
      </c>
      <c r="E14" s="13" t="s">
        <v>26</v>
      </c>
      <c r="F14" s="15">
        <v>1096</v>
      </c>
      <c r="G14" s="16"/>
      <c r="H14" s="16">
        <f>ROUND(F14*G14,0)</f>
        <v>0</v>
      </c>
    </row>
    <row r="15" spans="1:8" s="6" customFormat="1" ht="12">
      <c r="A15" s="12">
        <v>5</v>
      </c>
      <c r="B15" s="13" t="s">
        <v>30</v>
      </c>
      <c r="C15" s="14" t="s">
        <v>59</v>
      </c>
      <c r="D15" s="14" t="s">
        <v>58</v>
      </c>
      <c r="E15" s="13" t="s">
        <v>26</v>
      </c>
      <c r="F15" s="15">
        <v>1012</v>
      </c>
      <c r="G15" s="16"/>
      <c r="H15" s="16">
        <f>ROUND(F15*G15,0)</f>
        <v>0</v>
      </c>
    </row>
    <row r="16" spans="1:8" s="6" customFormat="1" ht="12">
      <c r="A16" s="12">
        <v>6</v>
      </c>
      <c r="B16" s="13" t="s">
        <v>30</v>
      </c>
      <c r="C16" s="14" t="s">
        <v>104</v>
      </c>
      <c r="D16" s="14" t="s">
        <v>103</v>
      </c>
      <c r="E16" s="13" t="s">
        <v>26</v>
      </c>
      <c r="F16" s="15">
        <v>84</v>
      </c>
      <c r="G16" s="16"/>
      <c r="H16" s="16">
        <f>ROUND(F16*G16,0)</f>
        <v>0</v>
      </c>
    </row>
    <row r="17" spans="1:8" s="54" customFormat="1" ht="21" customHeight="1">
      <c r="A17" s="59"/>
      <c r="B17" s="58"/>
      <c r="C17" s="57" t="s">
        <v>16</v>
      </c>
      <c r="D17" s="57" t="s">
        <v>72</v>
      </c>
      <c r="E17" s="57"/>
      <c r="F17" s="56"/>
      <c r="G17" s="55"/>
      <c r="H17" s="11">
        <f>SUBTOTAL(9,H18:H19)</f>
        <v>0</v>
      </c>
    </row>
    <row r="18" spans="1:8" s="6" customFormat="1" ht="12">
      <c r="A18" s="12">
        <v>7</v>
      </c>
      <c r="B18" s="13" t="s">
        <v>30</v>
      </c>
      <c r="C18" s="14" t="s">
        <v>86</v>
      </c>
      <c r="D18" s="14" t="s">
        <v>85</v>
      </c>
      <c r="E18" s="13" t="s">
        <v>69</v>
      </c>
      <c r="F18" s="15">
        <v>2</v>
      </c>
      <c r="G18" s="16"/>
      <c r="H18" s="16">
        <f>ROUND(F18*G18,0)</f>
        <v>0</v>
      </c>
    </row>
    <row r="19" spans="1:8" s="6" customFormat="1" ht="12">
      <c r="A19" s="12">
        <v>8</v>
      </c>
      <c r="B19" s="13" t="s">
        <v>30</v>
      </c>
      <c r="C19" s="14" t="s">
        <v>71</v>
      </c>
      <c r="D19" s="14" t="s">
        <v>70</v>
      </c>
      <c r="E19" s="13" t="s">
        <v>69</v>
      </c>
      <c r="F19" s="15">
        <v>6</v>
      </c>
      <c r="G19" s="16"/>
      <c r="H19" s="16">
        <f>ROUND(F19*G19,0)</f>
        <v>0</v>
      </c>
    </row>
    <row r="20" spans="1:8" s="54" customFormat="1" ht="21" customHeight="1">
      <c r="A20" s="59"/>
      <c r="B20" s="58"/>
      <c r="C20" s="57" t="s">
        <v>57</v>
      </c>
      <c r="D20" s="57" t="s">
        <v>56</v>
      </c>
      <c r="E20" s="57"/>
      <c r="F20" s="56"/>
      <c r="G20" s="55"/>
      <c r="H20" s="11">
        <f>SUBTOTAL(9,H21:H24)</f>
        <v>0</v>
      </c>
    </row>
    <row r="21" spans="1:8" s="6" customFormat="1" ht="19.5">
      <c r="A21" s="12">
        <v>9</v>
      </c>
      <c r="B21" s="13" t="s">
        <v>30</v>
      </c>
      <c r="C21" s="14" t="s">
        <v>96</v>
      </c>
      <c r="D21" s="14" t="s">
        <v>95</v>
      </c>
      <c r="E21" s="13" t="s">
        <v>92</v>
      </c>
      <c r="F21" s="15">
        <v>6.8</v>
      </c>
      <c r="G21" s="16"/>
      <c r="H21" s="16">
        <f>ROUND(F21*G21,0)</f>
        <v>0</v>
      </c>
    </row>
    <row r="22" spans="1:8" s="6" customFormat="1" ht="12">
      <c r="A22" s="12">
        <v>10</v>
      </c>
      <c r="B22" s="13" t="s">
        <v>30</v>
      </c>
      <c r="C22" s="14" t="s">
        <v>94</v>
      </c>
      <c r="D22" s="14" t="s">
        <v>93</v>
      </c>
      <c r="E22" s="13" t="s">
        <v>92</v>
      </c>
      <c r="F22" s="15">
        <v>6.8</v>
      </c>
      <c r="G22" s="16"/>
      <c r="H22" s="16">
        <f>ROUND(F22*G22,0)</f>
        <v>0</v>
      </c>
    </row>
    <row r="23" spans="1:8" s="6" customFormat="1" ht="12">
      <c r="A23" s="12">
        <v>11</v>
      </c>
      <c r="B23" s="13" t="s">
        <v>30</v>
      </c>
      <c r="C23" s="14" t="s">
        <v>55</v>
      </c>
      <c r="D23" s="14" t="s">
        <v>54</v>
      </c>
      <c r="E23" s="13" t="s">
        <v>26</v>
      </c>
      <c r="F23" s="15">
        <v>1096</v>
      </c>
      <c r="G23" s="16"/>
      <c r="H23" s="16">
        <f>ROUND(F23*G23,0)</f>
        <v>0</v>
      </c>
    </row>
    <row r="24" spans="1:8" s="6" customFormat="1" ht="12">
      <c r="A24" s="12">
        <v>12</v>
      </c>
      <c r="B24" s="13" t="s">
        <v>30</v>
      </c>
      <c r="C24" s="14" t="s">
        <v>84</v>
      </c>
      <c r="D24" s="14" t="s">
        <v>83</v>
      </c>
      <c r="E24" s="13" t="s">
        <v>26</v>
      </c>
      <c r="F24" s="15">
        <v>115.2</v>
      </c>
      <c r="G24" s="16"/>
      <c r="H24" s="16">
        <f>ROUND(F24*G24,0)</f>
        <v>0</v>
      </c>
    </row>
    <row r="25" spans="1:8" s="54" customFormat="1" ht="21" customHeight="1">
      <c r="A25" s="59"/>
      <c r="B25" s="58"/>
      <c r="C25" s="57" t="s">
        <v>53</v>
      </c>
      <c r="D25" s="57" t="s">
        <v>52</v>
      </c>
      <c r="E25" s="57"/>
      <c r="F25" s="56"/>
      <c r="G25" s="55"/>
      <c r="H25" s="11">
        <f>SUBTOTAL(9,H26:H32)</f>
        <v>0</v>
      </c>
    </row>
    <row r="26" spans="1:8" s="6" customFormat="1" ht="12">
      <c r="A26" s="12">
        <v>13</v>
      </c>
      <c r="B26" s="13" t="s">
        <v>30</v>
      </c>
      <c r="C26" s="14" t="s">
        <v>51</v>
      </c>
      <c r="D26" s="14" t="s">
        <v>50</v>
      </c>
      <c r="E26" s="13" t="s">
        <v>33</v>
      </c>
      <c r="F26" s="15">
        <v>47.187</v>
      </c>
      <c r="G26" s="16"/>
      <c r="H26" s="16">
        <f aca="true" t="shared" si="0" ref="H26:H32">ROUND(F26*G26,0)</f>
        <v>0</v>
      </c>
    </row>
    <row r="27" spans="1:8" s="6" customFormat="1" ht="12">
      <c r="A27" s="12">
        <v>14</v>
      </c>
      <c r="B27" s="13" t="s">
        <v>30</v>
      </c>
      <c r="C27" s="14" t="s">
        <v>49</v>
      </c>
      <c r="D27" s="14" t="s">
        <v>48</v>
      </c>
      <c r="E27" s="13" t="s">
        <v>33</v>
      </c>
      <c r="F27" s="15">
        <v>640.899</v>
      </c>
      <c r="G27" s="16"/>
      <c r="H27" s="16">
        <f t="shared" si="0"/>
        <v>0</v>
      </c>
    </row>
    <row r="28" spans="1:8" s="6" customFormat="1" ht="12">
      <c r="A28" s="12">
        <v>15</v>
      </c>
      <c r="B28" s="13" t="s">
        <v>30</v>
      </c>
      <c r="C28" s="14" t="s">
        <v>47</v>
      </c>
      <c r="D28" s="14" t="s">
        <v>46</v>
      </c>
      <c r="E28" s="13" t="s">
        <v>33</v>
      </c>
      <c r="F28" s="15">
        <v>47.187</v>
      </c>
      <c r="G28" s="16"/>
      <c r="H28" s="16">
        <f t="shared" si="0"/>
        <v>0</v>
      </c>
    </row>
    <row r="29" spans="1:8" s="6" customFormat="1" ht="12">
      <c r="A29" s="12">
        <v>16</v>
      </c>
      <c r="B29" s="13" t="s">
        <v>45</v>
      </c>
      <c r="C29" s="14" t="s">
        <v>44</v>
      </c>
      <c r="D29" s="14" t="s">
        <v>43</v>
      </c>
      <c r="E29" s="13" t="s">
        <v>42</v>
      </c>
      <c r="F29" s="15">
        <v>23.594</v>
      </c>
      <c r="G29" s="16"/>
      <c r="H29" s="16">
        <f t="shared" si="0"/>
        <v>0</v>
      </c>
    </row>
    <row r="30" spans="1:8" s="6" customFormat="1" ht="12">
      <c r="A30" s="12">
        <v>17</v>
      </c>
      <c r="B30" s="13" t="s">
        <v>30</v>
      </c>
      <c r="C30" s="14" t="s">
        <v>41</v>
      </c>
      <c r="D30" s="14" t="s">
        <v>40</v>
      </c>
      <c r="E30" s="13" t="s">
        <v>33</v>
      </c>
      <c r="F30" s="15">
        <v>36.435</v>
      </c>
      <c r="G30" s="16"/>
      <c r="H30" s="16">
        <f t="shared" si="0"/>
        <v>0</v>
      </c>
    </row>
    <row r="31" spans="1:8" s="6" customFormat="1" ht="12">
      <c r="A31" s="12">
        <v>18</v>
      </c>
      <c r="B31" s="13" t="s">
        <v>30</v>
      </c>
      <c r="C31" s="14" t="s">
        <v>91</v>
      </c>
      <c r="D31" s="14" t="s">
        <v>90</v>
      </c>
      <c r="E31" s="13" t="s">
        <v>33</v>
      </c>
      <c r="F31" s="15">
        <v>10.752</v>
      </c>
      <c r="G31" s="16"/>
      <c r="H31" s="16">
        <f t="shared" si="0"/>
        <v>0</v>
      </c>
    </row>
    <row r="32" spans="1:8" s="6" customFormat="1" ht="12">
      <c r="A32" s="12">
        <v>19</v>
      </c>
      <c r="B32" s="13" t="s">
        <v>31</v>
      </c>
      <c r="C32" s="14" t="s">
        <v>82</v>
      </c>
      <c r="D32" s="14" t="s">
        <v>81</v>
      </c>
      <c r="E32" s="13" t="s">
        <v>32</v>
      </c>
      <c r="F32" s="15">
        <v>1</v>
      </c>
      <c r="G32" s="16"/>
      <c r="H32" s="16">
        <f t="shared" si="0"/>
        <v>0</v>
      </c>
    </row>
    <row r="33" spans="1:8" s="54" customFormat="1" ht="21" customHeight="1">
      <c r="A33" s="59"/>
      <c r="B33" s="58"/>
      <c r="C33" s="57" t="s">
        <v>39</v>
      </c>
      <c r="D33" s="57" t="s">
        <v>38</v>
      </c>
      <c r="E33" s="57"/>
      <c r="F33" s="56"/>
      <c r="G33" s="55"/>
      <c r="H33" s="11">
        <f>SUBTOTAL(9,H34)</f>
        <v>0</v>
      </c>
    </row>
    <row r="34" spans="1:8" s="6" customFormat="1" ht="19.5">
      <c r="A34" s="12">
        <v>20</v>
      </c>
      <c r="B34" s="13" t="s">
        <v>30</v>
      </c>
      <c r="C34" s="14" t="s">
        <v>37</v>
      </c>
      <c r="D34" s="14" t="s">
        <v>36</v>
      </c>
      <c r="E34" s="13" t="s">
        <v>33</v>
      </c>
      <c r="F34" s="15">
        <v>119.54</v>
      </c>
      <c r="G34" s="16"/>
      <c r="H34" s="16">
        <f>ROUND(F34*G34,0)</f>
        <v>0</v>
      </c>
    </row>
    <row r="35" spans="1:8" s="6" customFormat="1" ht="18" customHeight="1">
      <c r="A35" s="17"/>
      <c r="B35" s="18"/>
      <c r="C35" s="19"/>
      <c r="D35" s="26" t="s">
        <v>19</v>
      </c>
      <c r="E35" s="20"/>
      <c r="F35" s="21"/>
      <c r="G35" s="22"/>
      <c r="H35" s="28">
        <f>ROUND((SUBTOTAL(9,H9:H34)),0)</f>
        <v>0</v>
      </c>
    </row>
    <row r="36" spans="1:8" s="6" customFormat="1" ht="18" customHeight="1">
      <c r="A36" s="17"/>
      <c r="B36" s="18"/>
      <c r="C36" s="19"/>
      <c r="D36" s="27" t="s">
        <v>34</v>
      </c>
      <c r="E36" s="23"/>
      <c r="F36" s="24"/>
      <c r="G36" s="25"/>
      <c r="H36" s="28">
        <f>ROUND((H35*0.21),0)</f>
        <v>0</v>
      </c>
    </row>
    <row r="37" spans="1:8" s="6" customFormat="1" ht="18" customHeight="1">
      <c r="A37" s="17"/>
      <c r="B37" s="18"/>
      <c r="C37" s="19"/>
      <c r="D37" s="26" t="s">
        <v>35</v>
      </c>
      <c r="E37" s="20"/>
      <c r="F37" s="21"/>
      <c r="G37" s="22"/>
      <c r="H37" s="28">
        <f>SUM(H35:H36)</f>
        <v>0</v>
      </c>
    </row>
  </sheetData>
  <sheetProtection/>
  <printOptions/>
  <pageMargins left="0.39370079040527345" right="0.39370079040527345" top="0.7874015808105469" bottom="0.7874015808105469" header="0" footer="0"/>
  <pageSetup fitToHeight="1" fitToWidth="1" horizontalDpi="600" verticalDpi="600" orientation="portrait" paperSize="9" scale="82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2"/>
  <sheetViews>
    <sheetView showGridLines="0" zoomScalePageLayoutView="0" workbookViewId="0" topLeftCell="A1">
      <selection activeCell="G11" sqref="G11:G29"/>
    </sheetView>
  </sheetViews>
  <sheetFormatPr defaultColWidth="9.00390625" defaultRowHeight="12" customHeight="1"/>
  <cols>
    <col min="1" max="1" width="3.57421875" style="53" customWidth="1"/>
    <col min="2" max="2" width="4.421875" style="52" customWidth="1"/>
    <col min="3" max="3" width="9.7109375" style="51" customWidth="1"/>
    <col min="4" max="4" width="63.140625" style="51" customWidth="1"/>
    <col min="5" max="5" width="4.421875" style="51" customWidth="1"/>
    <col min="6" max="6" width="9.57421875" style="50" customWidth="1"/>
    <col min="7" max="7" width="9.7109375" style="49" customWidth="1"/>
    <col min="8" max="8" width="13.421875" style="49" customWidth="1"/>
    <col min="9" max="16384" width="9.00390625" style="48" customWidth="1"/>
  </cols>
  <sheetData>
    <row r="1" spans="1:8" s="54" customFormat="1" ht="17.25" customHeight="1">
      <c r="A1" s="67" t="s">
        <v>27</v>
      </c>
      <c r="B1" s="60"/>
      <c r="C1" s="60"/>
      <c r="D1" s="60"/>
      <c r="E1" s="60"/>
      <c r="F1" s="60"/>
      <c r="G1" s="60"/>
      <c r="H1" s="60"/>
    </row>
    <row r="2" spans="1:8" s="54" customFormat="1" ht="16.5" customHeight="1">
      <c r="A2" s="73" t="s">
        <v>68</v>
      </c>
      <c r="B2" s="60"/>
      <c r="C2" s="60"/>
      <c r="D2" s="60"/>
      <c r="E2" s="60"/>
      <c r="F2" s="60"/>
      <c r="G2" s="60"/>
      <c r="H2" s="60"/>
    </row>
    <row r="3" spans="1:8" s="54" customFormat="1" ht="16.5" customHeight="1">
      <c r="A3" s="66" t="s">
        <v>113</v>
      </c>
      <c r="B3" s="60"/>
      <c r="C3" s="60"/>
      <c r="D3" s="60"/>
      <c r="E3" s="60"/>
      <c r="F3" s="61"/>
      <c r="G3" s="60"/>
      <c r="H3" s="60"/>
    </row>
    <row r="4" spans="1:8" s="54" customFormat="1" ht="13.5" customHeight="1">
      <c r="A4" s="60" t="s">
        <v>66</v>
      </c>
      <c r="B4" s="61"/>
      <c r="C4" s="60"/>
      <c r="D4" s="60"/>
      <c r="E4" s="60"/>
      <c r="F4" s="61"/>
      <c r="G4" s="60" t="s">
        <v>138</v>
      </c>
      <c r="H4" s="60"/>
    </row>
    <row r="5" spans="1:8" s="54" customFormat="1" ht="13.5" customHeight="1">
      <c r="A5" s="60" t="s">
        <v>136</v>
      </c>
      <c r="B5" s="65"/>
      <c r="C5" s="64"/>
      <c r="D5" s="64"/>
      <c r="E5" s="64"/>
      <c r="F5" s="63"/>
      <c r="G5" s="60" t="s">
        <v>137</v>
      </c>
      <c r="H5" s="62"/>
    </row>
    <row r="6" spans="1:8" s="54" customFormat="1" ht="4.5" customHeight="1">
      <c r="A6" s="61"/>
      <c r="B6" s="60"/>
      <c r="C6" s="60"/>
      <c r="D6" s="60"/>
      <c r="E6" s="60"/>
      <c r="F6" s="60"/>
      <c r="G6" s="60"/>
      <c r="H6" s="60"/>
    </row>
    <row r="7" spans="1:8" s="6" customFormat="1" ht="24" customHeight="1">
      <c r="A7" s="77" t="s">
        <v>25</v>
      </c>
      <c r="B7" s="77" t="s">
        <v>28</v>
      </c>
      <c r="C7" s="77" t="s">
        <v>29</v>
      </c>
      <c r="D7" s="77" t="s">
        <v>24</v>
      </c>
      <c r="E7" s="77" t="s">
        <v>23</v>
      </c>
      <c r="F7" s="77" t="s">
        <v>22</v>
      </c>
      <c r="G7" s="77" t="s">
        <v>21</v>
      </c>
      <c r="H7" s="77" t="s">
        <v>20</v>
      </c>
    </row>
    <row r="8" spans="1:8" s="6" customFormat="1" ht="15" customHeight="1">
      <c r="A8" s="77" t="s">
        <v>18</v>
      </c>
      <c r="B8" s="77" t="s">
        <v>15</v>
      </c>
      <c r="C8" s="77" t="s">
        <v>14</v>
      </c>
      <c r="D8" s="77" t="s">
        <v>13</v>
      </c>
      <c r="E8" s="77" t="s">
        <v>12</v>
      </c>
      <c r="F8" s="77" t="s">
        <v>11</v>
      </c>
      <c r="G8" s="77" t="s">
        <v>10</v>
      </c>
      <c r="H8" s="77" t="s">
        <v>16</v>
      </c>
    </row>
    <row r="9" spans="1:8" s="54" customFormat="1" ht="21" customHeight="1">
      <c r="A9" s="59"/>
      <c r="B9" s="58"/>
      <c r="C9" s="57" t="s">
        <v>17</v>
      </c>
      <c r="D9" s="57" t="s">
        <v>65</v>
      </c>
      <c r="E9" s="57"/>
      <c r="F9" s="56"/>
      <c r="G9" s="55"/>
      <c r="H9" s="55"/>
    </row>
    <row r="10" spans="1:8" s="54" customFormat="1" ht="21" customHeight="1">
      <c r="A10" s="59"/>
      <c r="B10" s="58"/>
      <c r="C10" s="57" t="s">
        <v>12</v>
      </c>
      <c r="D10" s="57" t="s">
        <v>64</v>
      </c>
      <c r="E10" s="57"/>
      <c r="F10" s="56"/>
      <c r="G10" s="55"/>
      <c r="H10" s="11">
        <f>SUBTOTAL(9,H11:H14)</f>
        <v>0</v>
      </c>
    </row>
    <row r="11" spans="1:8" s="6" customFormat="1" ht="12">
      <c r="A11" s="12">
        <v>1</v>
      </c>
      <c r="B11" s="13" t="s">
        <v>30</v>
      </c>
      <c r="C11" s="14" t="s">
        <v>88</v>
      </c>
      <c r="D11" s="14" t="s">
        <v>87</v>
      </c>
      <c r="E11" s="13" t="s">
        <v>26</v>
      </c>
      <c r="F11" s="15">
        <v>45</v>
      </c>
      <c r="G11" s="16"/>
      <c r="H11" s="16">
        <f>ROUND(F11*G11,0)</f>
        <v>0</v>
      </c>
    </row>
    <row r="12" spans="1:8" s="6" customFormat="1" ht="19.5">
      <c r="A12" s="12">
        <v>2</v>
      </c>
      <c r="B12" s="13" t="s">
        <v>30</v>
      </c>
      <c r="C12" s="14" t="s">
        <v>63</v>
      </c>
      <c r="D12" s="14" t="s">
        <v>62</v>
      </c>
      <c r="E12" s="13" t="s">
        <v>26</v>
      </c>
      <c r="F12" s="15">
        <v>382.3</v>
      </c>
      <c r="G12" s="16"/>
      <c r="H12" s="16">
        <f>ROUND(F12*G12,0)</f>
        <v>0</v>
      </c>
    </row>
    <row r="13" spans="1:8" s="6" customFormat="1" ht="12">
      <c r="A13" s="12">
        <v>3</v>
      </c>
      <c r="B13" s="13" t="s">
        <v>30</v>
      </c>
      <c r="C13" s="14" t="s">
        <v>61</v>
      </c>
      <c r="D13" s="14" t="s">
        <v>60</v>
      </c>
      <c r="E13" s="13" t="s">
        <v>26</v>
      </c>
      <c r="F13" s="15">
        <v>382.3</v>
      </c>
      <c r="G13" s="16"/>
      <c r="H13" s="16">
        <f>ROUND(F13*G13,0)</f>
        <v>0</v>
      </c>
    </row>
    <row r="14" spans="1:8" s="6" customFormat="1" ht="12">
      <c r="A14" s="12">
        <v>4</v>
      </c>
      <c r="B14" s="13" t="s">
        <v>30</v>
      </c>
      <c r="C14" s="14" t="s">
        <v>59</v>
      </c>
      <c r="D14" s="14" t="s">
        <v>58</v>
      </c>
      <c r="E14" s="13" t="s">
        <v>26</v>
      </c>
      <c r="F14" s="15">
        <v>382.3</v>
      </c>
      <c r="G14" s="16"/>
      <c r="H14" s="16">
        <f>ROUND(F14*G14,0)</f>
        <v>0</v>
      </c>
    </row>
    <row r="15" spans="1:8" s="54" customFormat="1" ht="21" customHeight="1">
      <c r="A15" s="59"/>
      <c r="B15" s="58"/>
      <c r="C15" s="57" t="s">
        <v>16</v>
      </c>
      <c r="D15" s="57" t="s">
        <v>72</v>
      </c>
      <c r="E15" s="57"/>
      <c r="F15" s="56"/>
      <c r="G15" s="55"/>
      <c r="H15" s="11">
        <f>SUBTOTAL(9,H16:H17)</f>
        <v>0</v>
      </c>
    </row>
    <row r="16" spans="1:8" s="6" customFormat="1" ht="12">
      <c r="A16" s="12">
        <v>5</v>
      </c>
      <c r="B16" s="13" t="s">
        <v>30</v>
      </c>
      <c r="C16" s="14" t="s">
        <v>71</v>
      </c>
      <c r="D16" s="14" t="s">
        <v>70</v>
      </c>
      <c r="E16" s="13" t="s">
        <v>69</v>
      </c>
      <c r="F16" s="15">
        <v>1</v>
      </c>
      <c r="G16" s="16"/>
      <c r="H16" s="16">
        <f>ROUND(F16*G16,0)</f>
        <v>0</v>
      </c>
    </row>
    <row r="17" spans="1:8" s="6" customFormat="1" ht="19.5">
      <c r="A17" s="12">
        <v>6</v>
      </c>
      <c r="B17" s="13" t="s">
        <v>30</v>
      </c>
      <c r="C17" s="14" t="s">
        <v>100</v>
      </c>
      <c r="D17" s="14" t="s">
        <v>99</v>
      </c>
      <c r="E17" s="13" t="s">
        <v>69</v>
      </c>
      <c r="F17" s="15">
        <v>3</v>
      </c>
      <c r="G17" s="16"/>
      <c r="H17" s="16">
        <f>ROUND(F17*G17,0)</f>
        <v>0</v>
      </c>
    </row>
    <row r="18" spans="1:8" s="54" customFormat="1" ht="21" customHeight="1">
      <c r="A18" s="59"/>
      <c r="B18" s="58"/>
      <c r="C18" s="57" t="s">
        <v>57</v>
      </c>
      <c r="D18" s="57" t="s">
        <v>56</v>
      </c>
      <c r="E18" s="57"/>
      <c r="F18" s="56"/>
      <c r="G18" s="55"/>
      <c r="H18" s="11">
        <f>SUBTOTAL(9,H19:H20)</f>
        <v>0</v>
      </c>
    </row>
    <row r="19" spans="1:8" s="6" customFormat="1" ht="12">
      <c r="A19" s="12">
        <v>7</v>
      </c>
      <c r="B19" s="13" t="s">
        <v>30</v>
      </c>
      <c r="C19" s="14" t="s">
        <v>55</v>
      </c>
      <c r="D19" s="14" t="s">
        <v>54</v>
      </c>
      <c r="E19" s="13" t="s">
        <v>26</v>
      </c>
      <c r="F19" s="15">
        <v>382.3</v>
      </c>
      <c r="G19" s="16"/>
      <c r="H19" s="16">
        <f>ROUND(F19*G19,0)</f>
        <v>0</v>
      </c>
    </row>
    <row r="20" spans="1:8" s="6" customFormat="1" ht="12">
      <c r="A20" s="12">
        <v>8</v>
      </c>
      <c r="B20" s="13" t="s">
        <v>30</v>
      </c>
      <c r="C20" s="14" t="s">
        <v>84</v>
      </c>
      <c r="D20" s="14" t="s">
        <v>83</v>
      </c>
      <c r="E20" s="13" t="s">
        <v>26</v>
      </c>
      <c r="F20" s="15">
        <v>45</v>
      </c>
      <c r="G20" s="16"/>
      <c r="H20" s="16">
        <f>ROUND(F20*G20,0)</f>
        <v>0</v>
      </c>
    </row>
    <row r="21" spans="1:8" s="54" customFormat="1" ht="21" customHeight="1">
      <c r="A21" s="59"/>
      <c r="B21" s="58"/>
      <c r="C21" s="57" t="s">
        <v>53</v>
      </c>
      <c r="D21" s="57" t="s">
        <v>52</v>
      </c>
      <c r="E21" s="57"/>
      <c r="F21" s="56"/>
      <c r="G21" s="55"/>
      <c r="H21" s="11">
        <f>SUBTOTAL(9,H22:H27)</f>
        <v>0</v>
      </c>
    </row>
    <row r="22" spans="1:8" s="6" customFormat="1" ht="12">
      <c r="A22" s="12">
        <v>9</v>
      </c>
      <c r="B22" s="13" t="s">
        <v>30</v>
      </c>
      <c r="C22" s="14" t="s">
        <v>51</v>
      </c>
      <c r="D22" s="14" t="s">
        <v>50</v>
      </c>
      <c r="E22" s="13" t="s">
        <v>33</v>
      </c>
      <c r="F22" s="15">
        <v>13.316</v>
      </c>
      <c r="G22" s="16"/>
      <c r="H22" s="16">
        <f aca="true" t="shared" si="0" ref="H22:H27">ROUND(F22*G22,0)</f>
        <v>0</v>
      </c>
    </row>
    <row r="23" spans="1:8" s="6" customFormat="1" ht="12">
      <c r="A23" s="12">
        <v>10</v>
      </c>
      <c r="B23" s="13" t="s">
        <v>30</v>
      </c>
      <c r="C23" s="14" t="s">
        <v>49</v>
      </c>
      <c r="D23" s="14" t="s">
        <v>48</v>
      </c>
      <c r="E23" s="13" t="s">
        <v>33</v>
      </c>
      <c r="F23" s="15">
        <v>226.372</v>
      </c>
      <c r="G23" s="16"/>
      <c r="H23" s="16">
        <f t="shared" si="0"/>
        <v>0</v>
      </c>
    </row>
    <row r="24" spans="1:8" s="6" customFormat="1" ht="12">
      <c r="A24" s="12">
        <v>11</v>
      </c>
      <c r="B24" s="13" t="s">
        <v>30</v>
      </c>
      <c r="C24" s="14" t="s">
        <v>47</v>
      </c>
      <c r="D24" s="14" t="s">
        <v>46</v>
      </c>
      <c r="E24" s="13" t="s">
        <v>33</v>
      </c>
      <c r="F24" s="15">
        <v>13.316</v>
      </c>
      <c r="G24" s="16"/>
      <c r="H24" s="16">
        <f t="shared" si="0"/>
        <v>0</v>
      </c>
    </row>
    <row r="25" spans="1:8" s="6" customFormat="1" ht="12">
      <c r="A25" s="12">
        <v>12</v>
      </c>
      <c r="B25" s="13" t="s">
        <v>45</v>
      </c>
      <c r="C25" s="14" t="s">
        <v>44</v>
      </c>
      <c r="D25" s="14" t="s">
        <v>43</v>
      </c>
      <c r="E25" s="13" t="s">
        <v>42</v>
      </c>
      <c r="F25" s="15">
        <v>7.498</v>
      </c>
      <c r="G25" s="16"/>
      <c r="H25" s="16">
        <f t="shared" si="0"/>
        <v>0</v>
      </c>
    </row>
    <row r="26" spans="1:8" s="6" customFormat="1" ht="12">
      <c r="A26" s="12">
        <v>13</v>
      </c>
      <c r="B26" s="13" t="s">
        <v>30</v>
      </c>
      <c r="C26" s="14" t="s">
        <v>41</v>
      </c>
      <c r="D26" s="14" t="s">
        <v>40</v>
      </c>
      <c r="E26" s="13" t="s">
        <v>33</v>
      </c>
      <c r="F26" s="15">
        <v>13.316</v>
      </c>
      <c r="G26" s="16"/>
      <c r="H26" s="16">
        <f t="shared" si="0"/>
        <v>0</v>
      </c>
    </row>
    <row r="27" spans="1:8" s="6" customFormat="1" ht="12">
      <c r="A27" s="12">
        <v>14</v>
      </c>
      <c r="B27" s="13" t="s">
        <v>31</v>
      </c>
      <c r="C27" s="14" t="s">
        <v>82</v>
      </c>
      <c r="D27" s="14" t="s">
        <v>81</v>
      </c>
      <c r="E27" s="13" t="s">
        <v>32</v>
      </c>
      <c r="F27" s="15">
        <v>1</v>
      </c>
      <c r="G27" s="16"/>
      <c r="H27" s="16">
        <f t="shared" si="0"/>
        <v>0</v>
      </c>
    </row>
    <row r="28" spans="1:8" s="54" customFormat="1" ht="21" customHeight="1">
      <c r="A28" s="59"/>
      <c r="B28" s="58"/>
      <c r="C28" s="57" t="s">
        <v>39</v>
      </c>
      <c r="D28" s="57" t="s">
        <v>38</v>
      </c>
      <c r="E28" s="57"/>
      <c r="F28" s="56"/>
      <c r="G28" s="55"/>
      <c r="H28" s="11">
        <f>SUBTOTAL(9,H29)</f>
        <v>0</v>
      </c>
    </row>
    <row r="29" spans="1:8" s="6" customFormat="1" ht="19.5">
      <c r="A29" s="12">
        <v>15</v>
      </c>
      <c r="B29" s="13" t="s">
        <v>30</v>
      </c>
      <c r="C29" s="14" t="s">
        <v>37</v>
      </c>
      <c r="D29" s="14" t="s">
        <v>36</v>
      </c>
      <c r="E29" s="13" t="s">
        <v>33</v>
      </c>
      <c r="F29" s="15">
        <v>45.514</v>
      </c>
      <c r="G29" s="16"/>
      <c r="H29" s="16">
        <f>ROUND(F29*G29,0)</f>
        <v>0</v>
      </c>
    </row>
    <row r="30" spans="1:8" s="6" customFormat="1" ht="18" customHeight="1">
      <c r="A30" s="17"/>
      <c r="B30" s="18"/>
      <c r="C30" s="19"/>
      <c r="D30" s="26" t="s">
        <v>19</v>
      </c>
      <c r="E30" s="20"/>
      <c r="F30" s="21"/>
      <c r="G30" s="22"/>
      <c r="H30" s="28">
        <f>ROUND((SUBTOTAL(9,H10:H29)),0)</f>
        <v>0</v>
      </c>
    </row>
    <row r="31" spans="1:8" s="6" customFormat="1" ht="18" customHeight="1">
      <c r="A31" s="17"/>
      <c r="B31" s="18"/>
      <c r="C31" s="19"/>
      <c r="D31" s="27" t="s">
        <v>34</v>
      </c>
      <c r="E31" s="23"/>
      <c r="F31" s="24"/>
      <c r="G31" s="25"/>
      <c r="H31" s="28">
        <f>ROUND((H30*0.21),0)</f>
        <v>0</v>
      </c>
    </row>
    <row r="32" spans="1:8" s="6" customFormat="1" ht="18" customHeight="1">
      <c r="A32" s="17"/>
      <c r="B32" s="18"/>
      <c r="C32" s="19"/>
      <c r="D32" s="26" t="s">
        <v>35</v>
      </c>
      <c r="E32" s="20"/>
      <c r="F32" s="21"/>
      <c r="G32" s="22"/>
      <c r="H32" s="28">
        <f>SUM(H30:H31)</f>
        <v>0</v>
      </c>
    </row>
  </sheetData>
  <sheetProtection/>
  <printOptions/>
  <pageMargins left="0.39370079040527345" right="0.39370079040527345" top="0.7874015808105469" bottom="0.7874015808105469" header="0" footer="0"/>
  <pageSetup fitToHeight="1" fitToWidth="1" horizontalDpi="600" verticalDpi="600" orientation="portrait" paperSize="9" scale="82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7"/>
  <sheetViews>
    <sheetView showGridLines="0" zoomScalePageLayoutView="0" workbookViewId="0" topLeftCell="A1">
      <selection activeCell="A4" sqref="A4:IV4"/>
    </sheetView>
  </sheetViews>
  <sheetFormatPr defaultColWidth="9.00390625" defaultRowHeight="12" customHeight="1"/>
  <cols>
    <col min="1" max="1" width="3.57421875" style="53" customWidth="1"/>
    <col min="2" max="2" width="4.421875" style="52" customWidth="1"/>
    <col min="3" max="3" width="9.7109375" style="51" customWidth="1"/>
    <col min="4" max="4" width="63.140625" style="51" customWidth="1"/>
    <col min="5" max="5" width="4.421875" style="51" customWidth="1"/>
    <col min="6" max="6" width="9.57421875" style="50" customWidth="1"/>
    <col min="7" max="7" width="9.7109375" style="49" customWidth="1"/>
    <col min="8" max="8" width="13.421875" style="49" customWidth="1"/>
    <col min="9" max="16384" width="9.00390625" style="48" customWidth="1"/>
  </cols>
  <sheetData>
    <row r="1" spans="1:8" s="54" customFormat="1" ht="17.25" customHeight="1">
      <c r="A1" s="67" t="s">
        <v>27</v>
      </c>
      <c r="B1" s="60"/>
      <c r="C1" s="60"/>
      <c r="D1" s="60"/>
      <c r="E1" s="60"/>
      <c r="F1" s="60"/>
      <c r="G1" s="60"/>
      <c r="H1" s="60"/>
    </row>
    <row r="2" spans="1:8" s="54" customFormat="1" ht="16.5" customHeight="1">
      <c r="A2" s="73" t="s">
        <v>68</v>
      </c>
      <c r="B2" s="60"/>
      <c r="C2" s="60"/>
      <c r="D2" s="60"/>
      <c r="E2" s="60"/>
      <c r="F2" s="60"/>
      <c r="G2" s="60"/>
      <c r="H2" s="60"/>
    </row>
    <row r="3" spans="1:8" s="54" customFormat="1" ht="16.5" customHeight="1">
      <c r="A3" s="66" t="s">
        <v>112</v>
      </c>
      <c r="B3" s="60"/>
      <c r="C3" s="60"/>
      <c r="D3" s="60"/>
      <c r="E3" s="60"/>
      <c r="F3" s="61"/>
      <c r="G3" s="60"/>
      <c r="H3" s="60"/>
    </row>
    <row r="4" spans="1:8" s="54" customFormat="1" ht="13.5" customHeight="1">
      <c r="A4" s="60" t="s">
        <v>66</v>
      </c>
      <c r="B4" s="61"/>
      <c r="C4" s="60"/>
      <c r="D4" s="60"/>
      <c r="E4" s="60"/>
      <c r="F4" s="61"/>
      <c r="G4" s="60" t="s">
        <v>138</v>
      </c>
      <c r="H4" s="60"/>
    </row>
    <row r="5" spans="1:8" s="54" customFormat="1" ht="13.5" customHeight="1">
      <c r="A5" s="60" t="s">
        <v>136</v>
      </c>
      <c r="B5" s="65"/>
      <c r="C5" s="64"/>
      <c r="D5" s="64"/>
      <c r="E5" s="64"/>
      <c r="F5" s="63"/>
      <c r="G5" s="60" t="s">
        <v>137</v>
      </c>
      <c r="H5" s="62"/>
    </row>
    <row r="6" spans="1:8" s="54" customFormat="1" ht="4.5" customHeight="1">
      <c r="A6" s="61"/>
      <c r="B6" s="60"/>
      <c r="C6" s="60"/>
      <c r="D6" s="60"/>
      <c r="E6" s="60"/>
      <c r="F6" s="60"/>
      <c r="G6" s="60"/>
      <c r="H6" s="60"/>
    </row>
    <row r="7" spans="1:8" s="6" customFormat="1" ht="24" customHeight="1">
      <c r="A7" s="77" t="s">
        <v>25</v>
      </c>
      <c r="B7" s="77" t="s">
        <v>28</v>
      </c>
      <c r="C7" s="77" t="s">
        <v>29</v>
      </c>
      <c r="D7" s="77" t="s">
        <v>24</v>
      </c>
      <c r="E7" s="77" t="s">
        <v>23</v>
      </c>
      <c r="F7" s="77" t="s">
        <v>22</v>
      </c>
      <c r="G7" s="77" t="s">
        <v>21</v>
      </c>
      <c r="H7" s="77" t="s">
        <v>20</v>
      </c>
    </row>
    <row r="8" spans="1:8" s="6" customFormat="1" ht="15" customHeight="1">
      <c r="A8" s="77" t="s">
        <v>18</v>
      </c>
      <c r="B8" s="77" t="s">
        <v>15</v>
      </c>
      <c r="C8" s="77" t="s">
        <v>14</v>
      </c>
      <c r="D8" s="77" t="s">
        <v>13</v>
      </c>
      <c r="E8" s="77" t="s">
        <v>12</v>
      </c>
      <c r="F8" s="77" t="s">
        <v>11</v>
      </c>
      <c r="G8" s="77" t="s">
        <v>10</v>
      </c>
      <c r="H8" s="77" t="s">
        <v>16</v>
      </c>
    </row>
    <row r="9" spans="1:8" s="54" customFormat="1" ht="21" customHeight="1">
      <c r="A9" s="59"/>
      <c r="B9" s="58"/>
      <c r="C9" s="57" t="s">
        <v>17</v>
      </c>
      <c r="D9" s="57" t="s">
        <v>65</v>
      </c>
      <c r="E9" s="57"/>
      <c r="F9" s="56"/>
      <c r="G9" s="55"/>
      <c r="H9" s="55"/>
    </row>
    <row r="10" spans="1:8" s="54" customFormat="1" ht="21" customHeight="1">
      <c r="A10" s="59"/>
      <c r="B10" s="58"/>
      <c r="C10" s="57" t="s">
        <v>12</v>
      </c>
      <c r="D10" s="57" t="s">
        <v>64</v>
      </c>
      <c r="E10" s="57"/>
      <c r="F10" s="56"/>
      <c r="G10" s="55"/>
      <c r="H10" s="11">
        <f>SUBTOTAL(9,H11:H14)</f>
        <v>0</v>
      </c>
    </row>
    <row r="11" spans="1:8" s="6" customFormat="1" ht="12">
      <c r="A11" s="12">
        <v>1</v>
      </c>
      <c r="B11" s="13" t="s">
        <v>30</v>
      </c>
      <c r="C11" s="14" t="s">
        <v>88</v>
      </c>
      <c r="D11" s="14" t="s">
        <v>87</v>
      </c>
      <c r="E11" s="13" t="s">
        <v>26</v>
      </c>
      <c r="F11" s="15">
        <v>89.7</v>
      </c>
      <c r="G11" s="16"/>
      <c r="H11" s="16">
        <f>ROUND(F11*G11,0)</f>
        <v>0</v>
      </c>
    </row>
    <row r="12" spans="1:8" s="6" customFormat="1" ht="19.5">
      <c r="A12" s="12">
        <v>2</v>
      </c>
      <c r="B12" s="13" t="s">
        <v>30</v>
      </c>
      <c r="C12" s="14" t="s">
        <v>63</v>
      </c>
      <c r="D12" s="14" t="s">
        <v>62</v>
      </c>
      <c r="E12" s="13" t="s">
        <v>26</v>
      </c>
      <c r="F12" s="15">
        <v>752.4</v>
      </c>
      <c r="G12" s="16"/>
      <c r="H12" s="16">
        <f>ROUND(F12*G12,0)</f>
        <v>0</v>
      </c>
    </row>
    <row r="13" spans="1:8" s="6" customFormat="1" ht="12">
      <c r="A13" s="12">
        <v>3</v>
      </c>
      <c r="B13" s="13" t="s">
        <v>30</v>
      </c>
      <c r="C13" s="14" t="s">
        <v>61</v>
      </c>
      <c r="D13" s="14" t="s">
        <v>60</v>
      </c>
      <c r="E13" s="13" t="s">
        <v>26</v>
      </c>
      <c r="F13" s="15">
        <v>752.4</v>
      </c>
      <c r="G13" s="16"/>
      <c r="H13" s="16">
        <f>ROUND(F13*G13,0)</f>
        <v>0</v>
      </c>
    </row>
    <row r="14" spans="1:8" s="6" customFormat="1" ht="12">
      <c r="A14" s="12">
        <v>4</v>
      </c>
      <c r="B14" s="13" t="s">
        <v>30</v>
      </c>
      <c r="C14" s="14" t="s">
        <v>59</v>
      </c>
      <c r="D14" s="14" t="s">
        <v>58</v>
      </c>
      <c r="E14" s="13" t="s">
        <v>26</v>
      </c>
      <c r="F14" s="15">
        <v>752.4</v>
      </c>
      <c r="G14" s="16"/>
      <c r="H14" s="16">
        <f>ROUND(F14*G14,0)</f>
        <v>0</v>
      </c>
    </row>
    <row r="15" spans="1:8" s="54" customFormat="1" ht="21" customHeight="1">
      <c r="A15" s="59"/>
      <c r="B15" s="58"/>
      <c r="C15" s="57" t="s">
        <v>16</v>
      </c>
      <c r="D15" s="57" t="s">
        <v>72</v>
      </c>
      <c r="E15" s="57"/>
      <c r="F15" s="56"/>
      <c r="G15" s="55"/>
      <c r="H15" s="11">
        <f>SUBTOTAL(9,H16:H17)</f>
        <v>0</v>
      </c>
    </row>
    <row r="16" spans="1:8" s="6" customFormat="1" ht="12">
      <c r="A16" s="12">
        <v>5</v>
      </c>
      <c r="B16" s="13" t="s">
        <v>30</v>
      </c>
      <c r="C16" s="14" t="s">
        <v>86</v>
      </c>
      <c r="D16" s="14" t="s">
        <v>85</v>
      </c>
      <c r="E16" s="13" t="s">
        <v>69</v>
      </c>
      <c r="F16" s="15">
        <v>1</v>
      </c>
      <c r="G16" s="16"/>
      <c r="H16" s="16">
        <f>ROUND(F16*G16,0)</f>
        <v>0</v>
      </c>
    </row>
    <row r="17" spans="1:8" s="6" customFormat="1" ht="12">
      <c r="A17" s="12">
        <v>6</v>
      </c>
      <c r="B17" s="13" t="s">
        <v>30</v>
      </c>
      <c r="C17" s="14" t="s">
        <v>71</v>
      </c>
      <c r="D17" s="14" t="s">
        <v>70</v>
      </c>
      <c r="E17" s="13" t="s">
        <v>69</v>
      </c>
      <c r="F17" s="15">
        <v>2</v>
      </c>
      <c r="G17" s="16"/>
      <c r="H17" s="16">
        <f>ROUND(F17*G17,0)</f>
        <v>0</v>
      </c>
    </row>
    <row r="18" spans="1:8" s="54" customFormat="1" ht="21" customHeight="1">
      <c r="A18" s="59"/>
      <c r="B18" s="58"/>
      <c r="C18" s="57" t="s">
        <v>57</v>
      </c>
      <c r="D18" s="57" t="s">
        <v>56</v>
      </c>
      <c r="E18" s="57"/>
      <c r="F18" s="56"/>
      <c r="G18" s="55"/>
      <c r="H18" s="11">
        <f>SUBTOTAL(9,H19:H25)</f>
        <v>0</v>
      </c>
    </row>
    <row r="19" spans="1:8" s="6" customFormat="1" ht="12">
      <c r="A19" s="12">
        <v>7</v>
      </c>
      <c r="B19" s="13" t="s">
        <v>30</v>
      </c>
      <c r="C19" s="14" t="s">
        <v>111</v>
      </c>
      <c r="D19" s="14" t="s">
        <v>110</v>
      </c>
      <c r="E19" s="13" t="s">
        <v>92</v>
      </c>
      <c r="F19" s="15">
        <v>12</v>
      </c>
      <c r="G19" s="16"/>
      <c r="H19" s="16">
        <f>ROUND(F19*G19,0)</f>
        <v>0</v>
      </c>
    </row>
    <row r="20" spans="1:8" s="6" customFormat="1" ht="12">
      <c r="A20" s="12">
        <v>8</v>
      </c>
      <c r="B20" s="13" t="s">
        <v>109</v>
      </c>
      <c r="C20" s="14" t="s">
        <v>108</v>
      </c>
      <c r="D20" s="14" t="s">
        <v>107</v>
      </c>
      <c r="E20" s="13" t="s">
        <v>69</v>
      </c>
      <c r="F20" s="15">
        <v>12.36</v>
      </c>
      <c r="G20" s="16"/>
      <c r="H20" s="16">
        <f aca="true" t="shared" si="0" ref="H20:H25">ROUND(F20*G20,0)</f>
        <v>0</v>
      </c>
    </row>
    <row r="21" spans="1:8" s="6" customFormat="1" ht="12">
      <c r="A21" s="12">
        <v>9</v>
      </c>
      <c r="B21" s="13" t="s">
        <v>30</v>
      </c>
      <c r="C21" s="14" t="s">
        <v>106</v>
      </c>
      <c r="D21" s="14" t="s">
        <v>105</v>
      </c>
      <c r="E21" s="13" t="s">
        <v>42</v>
      </c>
      <c r="F21" s="15">
        <v>0.36</v>
      </c>
      <c r="G21" s="16"/>
      <c r="H21" s="16">
        <f t="shared" si="0"/>
        <v>0</v>
      </c>
    </row>
    <row r="22" spans="1:8" s="6" customFormat="1" ht="19.5">
      <c r="A22" s="12">
        <v>10</v>
      </c>
      <c r="B22" s="13" t="s">
        <v>30</v>
      </c>
      <c r="C22" s="14" t="s">
        <v>96</v>
      </c>
      <c r="D22" s="14" t="s">
        <v>95</v>
      </c>
      <c r="E22" s="13" t="s">
        <v>92</v>
      </c>
      <c r="F22" s="15">
        <v>12</v>
      </c>
      <c r="G22" s="16"/>
      <c r="H22" s="16">
        <f t="shared" si="0"/>
        <v>0</v>
      </c>
    </row>
    <row r="23" spans="1:8" s="6" customFormat="1" ht="12">
      <c r="A23" s="12">
        <v>11</v>
      </c>
      <c r="B23" s="13" t="s">
        <v>30</v>
      </c>
      <c r="C23" s="14" t="s">
        <v>94</v>
      </c>
      <c r="D23" s="14" t="s">
        <v>93</v>
      </c>
      <c r="E23" s="13" t="s">
        <v>92</v>
      </c>
      <c r="F23" s="15">
        <v>12</v>
      </c>
      <c r="G23" s="16"/>
      <c r="H23" s="16">
        <f t="shared" si="0"/>
        <v>0</v>
      </c>
    </row>
    <row r="24" spans="1:8" s="6" customFormat="1" ht="12">
      <c r="A24" s="12">
        <v>12</v>
      </c>
      <c r="B24" s="13" t="s">
        <v>30</v>
      </c>
      <c r="C24" s="14" t="s">
        <v>55</v>
      </c>
      <c r="D24" s="14" t="s">
        <v>54</v>
      </c>
      <c r="E24" s="13" t="s">
        <v>26</v>
      </c>
      <c r="F24" s="15">
        <v>836.4</v>
      </c>
      <c r="G24" s="16"/>
      <c r="H24" s="16">
        <f t="shared" si="0"/>
        <v>0</v>
      </c>
    </row>
    <row r="25" spans="1:8" s="6" customFormat="1" ht="12">
      <c r="A25" s="12">
        <v>13</v>
      </c>
      <c r="B25" s="13" t="s">
        <v>30</v>
      </c>
      <c r="C25" s="14" t="s">
        <v>84</v>
      </c>
      <c r="D25" s="14" t="s">
        <v>83</v>
      </c>
      <c r="E25" s="13" t="s">
        <v>26</v>
      </c>
      <c r="F25" s="15">
        <v>89.7</v>
      </c>
      <c r="G25" s="16"/>
      <c r="H25" s="16">
        <f t="shared" si="0"/>
        <v>0</v>
      </c>
    </row>
    <row r="26" spans="1:8" s="54" customFormat="1" ht="21" customHeight="1">
      <c r="A26" s="59"/>
      <c r="B26" s="58"/>
      <c r="C26" s="57" t="s">
        <v>53</v>
      </c>
      <c r="D26" s="57" t="s">
        <v>52</v>
      </c>
      <c r="E26" s="57"/>
      <c r="F26" s="56"/>
      <c r="G26" s="55"/>
      <c r="H26" s="11">
        <f>SUBTOTAL(9,H27:H32)</f>
        <v>0</v>
      </c>
    </row>
    <row r="27" spans="1:8" s="6" customFormat="1" ht="12">
      <c r="A27" s="12">
        <v>14</v>
      </c>
      <c r="B27" s="13" t="s">
        <v>30</v>
      </c>
      <c r="C27" s="14" t="s">
        <v>51</v>
      </c>
      <c r="D27" s="14" t="s">
        <v>50</v>
      </c>
      <c r="E27" s="13" t="s">
        <v>33</v>
      </c>
      <c r="F27" s="15">
        <v>28.03</v>
      </c>
      <c r="G27" s="16"/>
      <c r="H27" s="16">
        <f>ROUND(F27*G27,0)</f>
        <v>0</v>
      </c>
    </row>
    <row r="28" spans="1:8" s="6" customFormat="1" ht="12">
      <c r="A28" s="12">
        <v>15</v>
      </c>
      <c r="B28" s="13" t="s">
        <v>30</v>
      </c>
      <c r="C28" s="14" t="s">
        <v>49</v>
      </c>
      <c r="D28" s="14" t="s">
        <v>48</v>
      </c>
      <c r="E28" s="13" t="s">
        <v>33</v>
      </c>
      <c r="F28" s="15">
        <v>476.51</v>
      </c>
      <c r="G28" s="16"/>
      <c r="H28" s="16">
        <f aca="true" t="shared" si="1" ref="H28:H34">ROUND(F28*G28,0)</f>
        <v>0</v>
      </c>
    </row>
    <row r="29" spans="1:8" s="6" customFormat="1" ht="12">
      <c r="A29" s="12">
        <v>16</v>
      </c>
      <c r="B29" s="13" t="s">
        <v>30</v>
      </c>
      <c r="C29" s="14" t="s">
        <v>47</v>
      </c>
      <c r="D29" s="14" t="s">
        <v>46</v>
      </c>
      <c r="E29" s="13" t="s">
        <v>33</v>
      </c>
      <c r="F29" s="15">
        <v>28.03</v>
      </c>
      <c r="G29" s="16"/>
      <c r="H29" s="16">
        <f t="shared" si="1"/>
        <v>0</v>
      </c>
    </row>
    <row r="30" spans="1:8" s="6" customFormat="1" ht="12">
      <c r="A30" s="12">
        <v>17</v>
      </c>
      <c r="B30" s="13" t="s">
        <v>45</v>
      </c>
      <c r="C30" s="14" t="s">
        <v>44</v>
      </c>
      <c r="D30" s="14" t="s">
        <v>43</v>
      </c>
      <c r="E30" s="13" t="s">
        <v>42</v>
      </c>
      <c r="F30" s="15">
        <v>14.015</v>
      </c>
      <c r="G30" s="16"/>
      <c r="H30" s="16">
        <f t="shared" si="1"/>
        <v>0</v>
      </c>
    </row>
    <row r="31" spans="1:8" s="6" customFormat="1" ht="12">
      <c r="A31" s="12">
        <v>18</v>
      </c>
      <c r="B31" s="13" t="s">
        <v>30</v>
      </c>
      <c r="C31" s="14" t="s">
        <v>41</v>
      </c>
      <c r="D31" s="14" t="s">
        <v>40</v>
      </c>
      <c r="E31" s="13" t="s">
        <v>33</v>
      </c>
      <c r="F31" s="15">
        <v>28.03</v>
      </c>
      <c r="G31" s="16"/>
      <c r="H31" s="16">
        <f t="shared" si="1"/>
        <v>0</v>
      </c>
    </row>
    <row r="32" spans="1:8" s="6" customFormat="1" ht="12">
      <c r="A32" s="12">
        <v>19</v>
      </c>
      <c r="B32" s="13" t="s">
        <v>31</v>
      </c>
      <c r="C32" s="14" t="s">
        <v>82</v>
      </c>
      <c r="D32" s="14" t="s">
        <v>81</v>
      </c>
      <c r="E32" s="13" t="s">
        <v>32</v>
      </c>
      <c r="F32" s="15">
        <v>1</v>
      </c>
      <c r="G32" s="16"/>
      <c r="H32" s="16">
        <f t="shared" si="1"/>
        <v>0</v>
      </c>
    </row>
    <row r="33" spans="1:8" s="54" customFormat="1" ht="21" customHeight="1">
      <c r="A33" s="59"/>
      <c r="B33" s="58"/>
      <c r="C33" s="57" t="s">
        <v>39</v>
      </c>
      <c r="D33" s="57" t="s">
        <v>38</v>
      </c>
      <c r="E33" s="57"/>
      <c r="F33" s="56"/>
      <c r="G33" s="55"/>
      <c r="H33" s="11">
        <f>SUBTOTAL(9,H34)</f>
        <v>0</v>
      </c>
    </row>
    <row r="34" spans="1:8" s="6" customFormat="1" ht="19.5">
      <c r="A34" s="12">
        <v>20</v>
      </c>
      <c r="B34" s="13" t="s">
        <v>30</v>
      </c>
      <c r="C34" s="14" t="s">
        <v>37</v>
      </c>
      <c r="D34" s="14" t="s">
        <v>36</v>
      </c>
      <c r="E34" s="13" t="s">
        <v>33</v>
      </c>
      <c r="F34" s="15">
        <v>91.442</v>
      </c>
      <c r="G34" s="16"/>
      <c r="H34" s="16">
        <f t="shared" si="1"/>
        <v>0</v>
      </c>
    </row>
    <row r="35" spans="1:8" s="6" customFormat="1" ht="18" customHeight="1">
      <c r="A35" s="17"/>
      <c r="B35" s="18"/>
      <c r="C35" s="19"/>
      <c r="D35" s="26" t="s">
        <v>19</v>
      </c>
      <c r="E35" s="20"/>
      <c r="F35" s="21"/>
      <c r="G35" s="22"/>
      <c r="H35" s="28">
        <f>ROUND((SUBTOTAL(9,H10:H34)),0)</f>
        <v>0</v>
      </c>
    </row>
    <row r="36" spans="1:8" s="6" customFormat="1" ht="18" customHeight="1">
      <c r="A36" s="17"/>
      <c r="B36" s="18"/>
      <c r="C36" s="19"/>
      <c r="D36" s="27" t="s">
        <v>34</v>
      </c>
      <c r="E36" s="23"/>
      <c r="F36" s="24"/>
      <c r="G36" s="25"/>
      <c r="H36" s="28">
        <f>ROUND((H35*0.21),0)</f>
        <v>0</v>
      </c>
    </row>
    <row r="37" spans="1:8" s="6" customFormat="1" ht="18" customHeight="1">
      <c r="A37" s="17"/>
      <c r="B37" s="18"/>
      <c r="C37" s="19"/>
      <c r="D37" s="26" t="s">
        <v>35</v>
      </c>
      <c r="E37" s="20"/>
      <c r="F37" s="21"/>
      <c r="G37" s="22"/>
      <c r="H37" s="28">
        <f>SUM(H35:H36)</f>
        <v>0</v>
      </c>
    </row>
  </sheetData>
  <sheetProtection/>
  <printOptions/>
  <pageMargins left="0.39370079040527345" right="0.39370079040527345" top="0.7874015808105469" bottom="0.7874015808105469" header="0" footer="0"/>
  <pageSetup fitToHeight="1" fitToWidth="1" horizontalDpi="600" verticalDpi="600" orientation="portrait" paperSize="9" scale="8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ZSalda</dc:creator>
  <cp:keywords/>
  <dc:description/>
  <cp:lastModifiedBy>Veronika Kalicovová</cp:lastModifiedBy>
  <cp:lastPrinted>2018-02-19T09:06:57Z</cp:lastPrinted>
  <dcterms:created xsi:type="dcterms:W3CDTF">2012-03-09T05:39:05Z</dcterms:created>
  <dcterms:modified xsi:type="dcterms:W3CDTF">2018-02-21T08:35:34Z</dcterms:modified>
  <cp:category/>
  <cp:version/>
  <cp:contentType/>
  <cp:contentStatus/>
</cp:coreProperties>
</file>